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500_22" sheetId="1" r:id="rId1"/>
  </sheets>
  <externalReferences>
    <externalReference r:id="rId2"/>
  </externalReferences>
  <definedNames>
    <definedName name="D_d1">[1]const!$C$4</definedName>
    <definedName name="D_d2">[1]const!$C$5</definedName>
    <definedName name="D_d3">[1]const!$C$6</definedName>
    <definedName name="Men1000_2">#REF!</definedName>
    <definedName name="N_dev">[1]const!$C$8</definedName>
    <definedName name="N_sor1">[1]const!$C$1</definedName>
    <definedName name="N_sor2">[1]const!$C$2</definedName>
    <definedName name="N_un">[1]const!$C$7</definedName>
    <definedName name="Women1000_2">#REF!</definedName>
    <definedName name="Women500" localSheetId="0">'500_22'!#REF!</definedName>
    <definedName name="Women500_1" localSheetId="0">'500_22'!#REF!</definedName>
    <definedName name="Women500_2">'500_22'!$B$9:$B$27</definedName>
    <definedName name="_xlnm.Print_Titles" localSheetId="0">'500_22'!$1:$5</definedName>
    <definedName name="_xlnm.Print_Area" localSheetId="0">'500_22'!$A$1:$O$40</definedName>
  </definedNames>
  <calcPr calcId="124519" fullCalcOnLoad="1"/>
</workbook>
</file>

<file path=xl/calcChain.xml><?xml version="1.0" encoding="utf-8"?>
<calcChain xmlns="http://schemas.openxmlformats.org/spreadsheetml/2006/main">
  <c r="L26" i="1"/>
  <c r="O26" s="1"/>
  <c r="L25"/>
  <c r="N25" s="1"/>
  <c r="L24"/>
  <c r="O24" s="1"/>
  <c r="L23"/>
  <c r="N23" s="1"/>
  <c r="L22"/>
  <c r="N22" s="1"/>
  <c r="L21"/>
  <c r="N21" s="1"/>
  <c r="L20"/>
  <c r="N20" s="1"/>
  <c r="L19"/>
  <c r="N19" s="1"/>
  <c r="L18"/>
  <c r="N18" s="1"/>
  <c r="L17"/>
  <c r="N17" s="1"/>
  <c r="L16"/>
  <c r="N16" s="1"/>
  <c r="L15"/>
  <c r="N15" s="1"/>
  <c r="L14"/>
  <c r="N14" s="1"/>
  <c r="L13"/>
  <c r="N13" s="1"/>
  <c r="L12"/>
  <c r="N12" s="1"/>
  <c r="L11"/>
  <c r="N11" s="1"/>
  <c r="L10"/>
  <c r="N10" s="1"/>
  <c r="L9"/>
  <c r="N9" s="1"/>
  <c r="L7"/>
  <c r="C7"/>
  <c r="J5"/>
  <c r="A3"/>
  <c r="A2"/>
  <c r="O23" l="1"/>
  <c r="N24"/>
  <c r="O25"/>
  <c r="N26"/>
</calcChain>
</file>

<file path=xl/sharedStrings.xml><?xml version="1.0" encoding="utf-8"?>
<sst xmlns="http://schemas.openxmlformats.org/spreadsheetml/2006/main" count="144" uniqueCount="74">
  <si>
    <t>(отбор на Кубки Мира)</t>
  </si>
  <si>
    <t>г.Коломна КЦ "Коломна"</t>
  </si>
  <si>
    <t>Место</t>
  </si>
  <si>
    <t>№</t>
  </si>
  <si>
    <t>Дорожка</t>
  </si>
  <si>
    <t>Фамилия, Имя</t>
  </si>
  <si>
    <t>Разряд</t>
  </si>
  <si>
    <t>Регион</t>
  </si>
  <si>
    <t>Тренер</t>
  </si>
  <si>
    <t>Время</t>
  </si>
  <si>
    <t>Очки</t>
  </si>
  <si>
    <t>Отст.</t>
  </si>
  <si>
    <t>Вып.разр</t>
  </si>
  <si>
    <t>i</t>
  </si>
  <si>
    <t xml:space="preserve">Фаткулина Ольга </t>
  </si>
  <si>
    <t>жен</t>
  </si>
  <si>
    <t>ЗМС</t>
  </si>
  <si>
    <t>Челябинская область</t>
  </si>
  <si>
    <t>Журавлева С.М.</t>
  </si>
  <si>
    <t>МС</t>
  </si>
  <si>
    <t xml:space="preserve">Лобышева Екатерина </t>
  </si>
  <si>
    <t>Московская область</t>
  </si>
  <si>
    <t>Рубин В.В., Муратов В.А.</t>
  </si>
  <si>
    <t>o</t>
  </si>
  <si>
    <t xml:space="preserve">Казелина Елизавета </t>
  </si>
  <si>
    <t>МСМК</t>
  </si>
  <si>
    <t>Казелина О.Н., Казелин С.Н., Казелин А.С.</t>
  </si>
  <si>
    <t xml:space="preserve">Качуркина Александра </t>
  </si>
  <si>
    <t>Томская область</t>
  </si>
  <si>
    <t>Субботина Ю.В.</t>
  </si>
  <si>
    <t xml:space="preserve">Рыжова Маргарита </t>
  </si>
  <si>
    <t>Нижегородская область</t>
  </si>
  <si>
    <t>Акилов В.К., Ерошенко О.Г.</t>
  </si>
  <si>
    <t xml:space="preserve">Скокова Юлия </t>
  </si>
  <si>
    <t>Свердловская область</t>
  </si>
  <si>
    <t>Шабанов А.С., Сивков В.А.</t>
  </si>
  <si>
    <t xml:space="preserve">Голикова Ангелина </t>
  </si>
  <si>
    <t>Москва</t>
  </si>
  <si>
    <t>Жарков А.З.</t>
  </si>
  <si>
    <t xml:space="preserve">Шихова Екатерина </t>
  </si>
  <si>
    <t>Санкт-Петербург, Московская область</t>
  </si>
  <si>
    <t>Быкова В.Н., Логинов А.А., Муратов В.А., Рубин В.В.</t>
  </si>
  <si>
    <t xml:space="preserve">Асеева Надежда </t>
  </si>
  <si>
    <t>Журавлева С.М., Морозова Е.А.</t>
  </si>
  <si>
    <t xml:space="preserve">Лаленкова Евгения </t>
  </si>
  <si>
    <t>Вологодская область</t>
  </si>
  <si>
    <t>Лаленков Е.А., Шаршаринова Р.А.</t>
  </si>
  <si>
    <t xml:space="preserve">Аршинова Ирина </t>
  </si>
  <si>
    <t>Краснодарский край, Мурманская область</t>
  </si>
  <si>
    <t>Киреенко И.В.</t>
  </si>
  <si>
    <t xml:space="preserve">Волкова Евгения </t>
  </si>
  <si>
    <t>Муратов В.А., Рубин В.В.</t>
  </si>
  <si>
    <t>Шабанова Алла</t>
  </si>
  <si>
    <t xml:space="preserve">Сохрякова Елена </t>
  </si>
  <si>
    <t>Краснодарский край, Ивановская область</t>
  </si>
  <si>
    <t>Кувшинова О.А.</t>
  </si>
  <si>
    <t xml:space="preserve">Каранникова Татьяна </t>
  </si>
  <si>
    <t>Краснодарский край</t>
  </si>
  <si>
    <t>Киреенко И.В., Дорофеев Д.А.</t>
  </si>
  <si>
    <t xml:space="preserve">Сальникова Марина </t>
  </si>
  <si>
    <t>Агафошина Т.Н., Емсенко  Н.Б.</t>
  </si>
  <si>
    <t xml:space="preserve">Кудленко Ульяна </t>
  </si>
  <si>
    <t>Деркач Ю.И., Кардаков А.Н.</t>
  </si>
  <si>
    <t xml:space="preserve">Льгова Екатерина </t>
  </si>
  <si>
    <t>Санкт-Петербург</t>
  </si>
  <si>
    <t>Быкова В.Н.. Логинов О.А.</t>
  </si>
  <si>
    <t>Начало: 11:00</t>
  </si>
  <si>
    <t>t льда: -6,3</t>
  </si>
  <si>
    <t>Окончание: 11:20</t>
  </si>
  <si>
    <t>t воздуха: +14,6</t>
  </si>
  <si>
    <t>влажность: 38 %</t>
  </si>
  <si>
    <t>Стартер: Волнухин Е.В.</t>
  </si>
  <si>
    <t>Главный судья соревнований</t>
  </si>
  <si>
    <t>Баканов В.В.</t>
  </si>
</sst>
</file>

<file path=xl/styles.xml><?xml version="1.0" encoding="utf-8"?>
<styleSheet xmlns="http://schemas.openxmlformats.org/spreadsheetml/2006/main">
  <numFmts count="4">
    <numFmt numFmtId="164" formatCode="m/ss.00"/>
    <numFmt numFmtId="165" formatCode="0.000"/>
    <numFmt numFmtId="166" formatCode="00.00"/>
    <numFmt numFmtId="167" formatCode="mm/ss.00"/>
  </numFmts>
  <fonts count="15">
    <font>
      <sz val="10"/>
      <name val="Arial"/>
    </font>
    <font>
      <b/>
      <sz val="16"/>
      <name val="Monotype Corsiva"/>
      <family val="4"/>
      <charset val="204"/>
    </font>
    <font>
      <sz val="10"/>
      <name val="Times New Roman"/>
      <family val="1"/>
      <charset val="204"/>
    </font>
    <font>
      <b/>
      <sz val="20"/>
      <name val="Monotype Corsiva"/>
      <family val="4"/>
      <charset val="204"/>
    </font>
    <font>
      <b/>
      <sz val="22"/>
      <name val="Monotype Corsiva"/>
      <family val="4"/>
      <charset val="204"/>
    </font>
    <font>
      <b/>
      <sz val="18"/>
      <name val="Monotype Corsiva"/>
      <family val="4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2" fillId="0" borderId="0"/>
  </cellStyleXfs>
  <cellXfs count="8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justify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center" vertical="justify"/>
    </xf>
    <xf numFmtId="0" fontId="2" fillId="0" borderId="2" xfId="0" applyFont="1" applyFill="1" applyBorder="1" applyAlignment="1">
      <alignment horizontal="center" vertical="justify"/>
    </xf>
    <xf numFmtId="0" fontId="2" fillId="0" borderId="0" xfId="0" applyFont="1" applyFill="1" applyBorder="1" applyAlignment="1">
      <alignment horizontal="left" vertical="justify"/>
    </xf>
    <xf numFmtId="14" fontId="2" fillId="0" borderId="0" xfId="0" applyNumberFormat="1" applyFont="1" applyFill="1" applyBorder="1" applyAlignment="1">
      <alignment horizontal="center" vertical="justify"/>
    </xf>
    <xf numFmtId="0" fontId="2" fillId="0" borderId="0" xfId="0" applyFont="1" applyFill="1" applyBorder="1" applyAlignment="1">
      <alignment vertical="justify"/>
    </xf>
    <xf numFmtId="0" fontId="2" fillId="0" borderId="0" xfId="0" applyFont="1" applyBorder="1" applyAlignment="1">
      <alignment vertical="justify"/>
    </xf>
    <xf numFmtId="164" fontId="8" fillId="0" borderId="3" xfId="0" applyNumberFormat="1" applyFont="1" applyBorder="1" applyAlignment="1">
      <alignment horizontal="center" vertical="justify"/>
    </xf>
    <xf numFmtId="165" fontId="2" fillId="0" borderId="3" xfId="0" applyNumberFormat="1" applyFont="1" applyBorder="1" applyAlignment="1">
      <alignment horizontal="left" vertical="justify"/>
    </xf>
    <xf numFmtId="166" fontId="2" fillId="0" borderId="4" xfId="0" applyNumberFormat="1" applyFont="1" applyBorder="1" applyAlignment="1">
      <alignment horizontal="center" vertical="justify" wrapText="1"/>
    </xf>
    <xf numFmtId="164" fontId="8" fillId="0" borderId="0" xfId="0" applyNumberFormat="1" applyFont="1" applyBorder="1" applyAlignment="1">
      <alignment horizontal="center" vertical="justify"/>
    </xf>
    <xf numFmtId="165" fontId="2" fillId="0" borderId="0" xfId="0" applyNumberFormat="1" applyFont="1" applyBorder="1" applyAlignment="1">
      <alignment horizontal="left" vertical="justify"/>
    </xf>
    <xf numFmtId="166" fontId="2" fillId="0" borderId="0" xfId="0" applyNumberFormat="1" applyFont="1" applyBorder="1" applyAlignment="1">
      <alignment horizontal="center" vertical="justify" wrapText="1"/>
    </xf>
    <xf numFmtId="0" fontId="12" fillId="0" borderId="0" xfId="0" applyFont="1" applyBorder="1" applyAlignment="1">
      <alignment wrapText="1"/>
    </xf>
    <xf numFmtId="167" fontId="2" fillId="0" borderId="0" xfId="0" applyNumberFormat="1" applyFont="1" applyBorder="1" applyAlignment="1">
      <alignment vertical="justify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67" fontId="2" fillId="0" borderId="0" xfId="0" applyNumberFormat="1" applyFont="1" applyBorder="1" applyAlignment="1">
      <alignment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left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67" fontId="2" fillId="0" borderId="0" xfId="0" applyNumberFormat="1" applyFont="1" applyBorder="1" applyAlignment="1">
      <alignment vertical="center"/>
    </xf>
    <xf numFmtId="164" fontId="8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justify"/>
    </xf>
    <xf numFmtId="0" fontId="2" fillId="0" borderId="1" xfId="0" applyFont="1" applyFill="1" applyBorder="1" applyAlignment="1">
      <alignment horizontal="center" vertical="justify"/>
    </xf>
    <xf numFmtId="0" fontId="2" fillId="0" borderId="1" xfId="0" applyFont="1" applyFill="1" applyBorder="1" applyAlignment="1">
      <alignment horizontal="left" vertical="justify"/>
    </xf>
    <xf numFmtId="14" fontId="2" fillId="0" borderId="1" xfId="0" applyNumberFormat="1" applyFont="1" applyFill="1" applyBorder="1" applyAlignment="1">
      <alignment horizontal="center" vertical="justify"/>
    </xf>
    <xf numFmtId="0" fontId="2" fillId="0" borderId="1" xfId="0" applyFont="1" applyFill="1" applyBorder="1" applyAlignment="1">
      <alignment vertical="justify"/>
    </xf>
    <xf numFmtId="0" fontId="2" fillId="0" borderId="1" xfId="0" applyFont="1" applyFill="1" applyBorder="1" applyAlignment="1">
      <alignment vertical="justify" wrapText="1"/>
    </xf>
    <xf numFmtId="167" fontId="2" fillId="0" borderId="1" xfId="0" applyNumberFormat="1" applyFont="1" applyBorder="1" applyAlignment="1">
      <alignment vertical="justify"/>
    </xf>
    <xf numFmtId="2" fontId="8" fillId="0" borderId="1" xfId="0" applyNumberFormat="1" applyFont="1" applyBorder="1" applyAlignment="1">
      <alignment horizontal="left" vertical="justify"/>
    </xf>
    <xf numFmtId="165" fontId="2" fillId="0" borderId="1" xfId="0" applyNumberFormat="1" applyFont="1" applyBorder="1" applyAlignment="1">
      <alignment horizontal="left" vertical="justify" wrapText="1"/>
    </xf>
    <xf numFmtId="166" fontId="2" fillId="0" borderId="1" xfId="0" applyNumberFormat="1" applyFont="1" applyBorder="1" applyAlignment="1">
      <alignment horizontal="left" vertical="justify" wrapText="1"/>
    </xf>
    <xf numFmtId="2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0" fontId="13" fillId="0" borderId="0" xfId="0" applyFont="1"/>
    <xf numFmtId="0" fontId="14" fillId="0" borderId="0" xfId="0" applyFont="1" applyFill="1"/>
    <xf numFmtId="164" fontId="13" fillId="0" borderId="0" xfId="0" applyNumberFormat="1" applyFont="1"/>
    <xf numFmtId="0" fontId="2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justify"/>
    </xf>
    <xf numFmtId="0" fontId="14" fillId="0" borderId="0" xfId="0" applyFont="1" applyFill="1" applyBorder="1" applyAlignment="1">
      <alignment horizontal="left" vertical="justify" wrapText="1"/>
    </xf>
    <xf numFmtId="14" fontId="14" fillId="0" borderId="0" xfId="0" applyNumberFormat="1" applyFont="1" applyFill="1" applyBorder="1" applyAlignment="1">
      <alignment horizontal="center" vertical="justify" wrapText="1"/>
    </xf>
    <xf numFmtId="0" fontId="2" fillId="0" borderId="0" xfId="0" applyFont="1" applyFill="1" applyBorder="1" applyAlignment="1">
      <alignment vertical="justify" wrapText="1"/>
    </xf>
    <xf numFmtId="0" fontId="2" fillId="0" borderId="0" xfId="0" applyFont="1" applyFill="1" applyBorder="1" applyAlignment="1">
      <alignment horizontal="left" vertical="justify" wrapText="1"/>
    </xf>
    <xf numFmtId="14" fontId="2" fillId="0" borderId="0" xfId="0" applyNumberFormat="1" applyFont="1" applyFill="1" applyBorder="1" applyAlignment="1">
      <alignment horizontal="center" vertical="justify" wrapText="1"/>
    </xf>
    <xf numFmtId="0" fontId="2" fillId="0" borderId="0" xfId="0" applyFont="1" applyFill="1" applyBorder="1" applyAlignment="1">
      <alignment horizontal="center" vertical="justify" wrapText="1"/>
    </xf>
    <xf numFmtId="166" fontId="2" fillId="0" borderId="0" xfId="0" applyNumberFormat="1" applyFont="1" applyBorder="1" applyAlignment="1">
      <alignment horizontal="left" vertical="justify" wrapText="1"/>
    </xf>
    <xf numFmtId="0" fontId="2" fillId="0" borderId="0" xfId="0" applyFont="1" applyAlignment="1"/>
    <xf numFmtId="0" fontId="13" fillId="0" borderId="0" xfId="0" applyFont="1" applyAlignment="1">
      <alignment horizontal="left"/>
    </xf>
    <xf numFmtId="0" fontId="8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Проверка"/>
  <ax:ocxPr ax:name="Size" ax:value="2566;1058"/>
  <ax:ocxPr ax:name="FontName" ax:value="Arial"/>
  <ax:ocxPr ax:name="FontHeight" ax:value="195"/>
  <ax:ocxPr ax:name="FontCharSet" ax:value="0"/>
  <ax:ocxPr ax:name="FontPitchAndFamily" ax:value="2"/>
  <ax:ocxPr ax:name="ParagraphAlign" ax:value="3"/>
</ax:ocx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Список"/>
  <ax:ocxPr ax:name="Size" ax:value="2593;1005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Заполнить"/>
  <ax:ocxPr ax:name="Size" ax:value="2619;979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jpeg"/><Relationship Id="rId5" Type="http://schemas.openxmlformats.org/officeDocument/2006/relationships/image" Target="../media/image5.emf"/><Relationship Id="rId10" Type="http://schemas.openxmlformats.org/officeDocument/2006/relationships/image" Target="../media/image10.png"/><Relationship Id="rId4" Type="http://schemas.openxmlformats.org/officeDocument/2006/relationships/image" Target="../media/image4.emf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1200150</xdr:colOff>
      <xdr:row>0</xdr:row>
      <xdr:rowOff>142875</xdr:rowOff>
    </xdr:from>
    <xdr:to>
      <xdr:col>13</xdr:col>
      <xdr:colOff>9525</xdr:colOff>
      <xdr:row>1</xdr:row>
      <xdr:rowOff>66675</xdr:rowOff>
    </xdr:to>
    <xdr:pic>
      <xdr:nvPicPr>
        <xdr:cNvPr id="2" name="Рисунок 6" descr="F:\23-25.10.2015 г. - Шавырин\Ростех - КБМ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81525" y="142875"/>
          <a:ext cx="9144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247650</xdr:colOff>
      <xdr:row>0</xdr:row>
      <xdr:rowOff>238125</xdr:rowOff>
    </xdr:from>
    <xdr:to>
      <xdr:col>7</xdr:col>
      <xdr:colOff>1247775</xdr:colOff>
      <xdr:row>0</xdr:row>
      <xdr:rowOff>685800</xdr:rowOff>
    </xdr:to>
    <xdr:pic>
      <xdr:nvPicPr>
        <xdr:cNvPr id="3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629025" y="238125"/>
          <a:ext cx="10001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38100</xdr:colOff>
      <xdr:row>2</xdr:row>
      <xdr:rowOff>104775</xdr:rowOff>
    </xdr:from>
    <xdr:to>
      <xdr:col>20</xdr:col>
      <xdr:colOff>371475</xdr:colOff>
      <xdr:row>2</xdr:row>
      <xdr:rowOff>419100</xdr:rowOff>
    </xdr:to>
    <xdr:pic>
      <xdr:nvPicPr>
        <xdr:cNvPr id="4" name="CommandButton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86800" y="1409700"/>
          <a:ext cx="9429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257175</xdr:colOff>
      <xdr:row>2</xdr:row>
      <xdr:rowOff>85725</xdr:rowOff>
    </xdr:from>
    <xdr:to>
      <xdr:col>18</xdr:col>
      <xdr:colOff>561975</xdr:colOff>
      <xdr:row>2</xdr:row>
      <xdr:rowOff>409575</xdr:rowOff>
    </xdr:to>
    <xdr:pic>
      <xdr:nvPicPr>
        <xdr:cNvPr id="5" name="CommandButton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686675" y="1390650"/>
          <a:ext cx="9144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</xdr:colOff>
      <xdr:row>2</xdr:row>
      <xdr:rowOff>76200</xdr:rowOff>
    </xdr:from>
    <xdr:to>
      <xdr:col>17</xdr:col>
      <xdr:colOff>200025</xdr:colOff>
      <xdr:row>2</xdr:row>
      <xdr:rowOff>446484</xdr:rowOff>
    </xdr:to>
    <xdr:pic>
      <xdr:nvPicPr>
        <xdr:cNvPr id="6" name="CommandButton3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515100" y="1381125"/>
          <a:ext cx="1114425" cy="370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38100</xdr:colOff>
      <xdr:row>2</xdr:row>
      <xdr:rowOff>104775</xdr:rowOff>
    </xdr:from>
    <xdr:to>
      <xdr:col>20</xdr:col>
      <xdr:colOff>371475</xdr:colOff>
      <xdr:row>2</xdr:row>
      <xdr:rowOff>419100</xdr:rowOff>
    </xdr:to>
    <xdr:pic>
      <xdr:nvPicPr>
        <xdr:cNvPr id="7" name="CommandButton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686800" y="1409700"/>
          <a:ext cx="9429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257175</xdr:colOff>
      <xdr:row>2</xdr:row>
      <xdr:rowOff>85725</xdr:rowOff>
    </xdr:from>
    <xdr:to>
      <xdr:col>18</xdr:col>
      <xdr:colOff>581025</xdr:colOff>
      <xdr:row>2</xdr:row>
      <xdr:rowOff>419100</xdr:rowOff>
    </xdr:to>
    <xdr:pic>
      <xdr:nvPicPr>
        <xdr:cNvPr id="8" name="CommandButton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686675" y="1390650"/>
          <a:ext cx="9334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</xdr:colOff>
      <xdr:row>2</xdr:row>
      <xdr:rowOff>76200</xdr:rowOff>
    </xdr:from>
    <xdr:to>
      <xdr:col>17</xdr:col>
      <xdr:colOff>200025</xdr:colOff>
      <xdr:row>2</xdr:row>
      <xdr:rowOff>446484</xdr:rowOff>
    </xdr:to>
    <xdr:pic>
      <xdr:nvPicPr>
        <xdr:cNvPr id="9" name="CommandButton3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6515100" y="1381125"/>
          <a:ext cx="1114425" cy="370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66675</xdr:colOff>
      <xdr:row>0</xdr:row>
      <xdr:rowOff>28575</xdr:rowOff>
    </xdr:from>
    <xdr:to>
      <xdr:col>14</xdr:col>
      <xdr:colOff>314325</xdr:colOff>
      <xdr:row>1</xdr:row>
      <xdr:rowOff>123825</xdr:rowOff>
    </xdr:to>
    <xdr:pic>
      <xdr:nvPicPr>
        <xdr:cNvPr id="10" name="Рисунок 5" descr="F:\23-25.10.2015 г. - Шавырин\КБМ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553075" y="28575"/>
          <a:ext cx="7143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0</xdr:row>
      <xdr:rowOff>47625</xdr:rowOff>
    </xdr:from>
    <xdr:to>
      <xdr:col>2</xdr:col>
      <xdr:colOff>314325</xdr:colOff>
      <xdr:row>1</xdr:row>
      <xdr:rowOff>76200</xdr:rowOff>
    </xdr:to>
    <xdr:pic>
      <xdr:nvPicPr>
        <xdr:cNvPr id="11" name="Рисунок 7" descr="Министерство спорта, туризма и молодёжной политики РФ (Минспорттуризм), эмблема - векторное изображение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80975" y="47625"/>
          <a:ext cx="8858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0</xdr:row>
      <xdr:rowOff>238125</xdr:rowOff>
    </xdr:from>
    <xdr:to>
      <xdr:col>3</xdr:col>
      <xdr:colOff>1152525</xdr:colOff>
      <xdr:row>0</xdr:row>
      <xdr:rowOff>714375</xdr:rowOff>
    </xdr:to>
    <xdr:pic>
      <xdr:nvPicPr>
        <xdr:cNvPr id="12" name="Рисунок 1" descr="russkating.jpg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162050" y="238125"/>
          <a:ext cx="10953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1209675</xdr:colOff>
      <xdr:row>0</xdr:row>
      <xdr:rowOff>200025</xdr:rowOff>
    </xdr:from>
    <xdr:to>
      <xdr:col>7</xdr:col>
      <xdr:colOff>142875</xdr:colOff>
      <xdr:row>0</xdr:row>
      <xdr:rowOff>704850</xdr:rowOff>
    </xdr:to>
    <xdr:pic>
      <xdr:nvPicPr>
        <xdr:cNvPr id="13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2314575" y="200025"/>
          <a:ext cx="1209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1-23.10.2016%20&#1075;.%20-%20&#1042;&#1089;&#1077;&#1088;&#1086;&#1089;&#1089;&#1080;&#1081;&#1089;&#1082;&#1080;&#1077;%20&#1089;&#1086;&#1088;&#1077;&#1074;.%20&#1055;&#1072;&#1084;&#1103;&#1090;&#1080;%20&#1041;.&#1048;.&#1064;&#1072;&#1074;&#1099;&#1088;&#1080;&#1085;&#1072;%20(&#1086;&#1090;&#1073;&#1086;&#1088;%20&#1085;&#1072;%20&#1050;&#1091;&#1073;&#1082;&#1080;%20&#1052;&#1080;&#1088;&#1072;)/&#1056;&#1077;&#1079;&#1091;&#1083;&#1100;&#1090;&#1072;&#1090;&#1099;%20&#1084;&#1091;&#1078;.,%20&#1078;&#1077;&#1085;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0_01"/>
      <sheetName val="500_01 (2)"/>
      <sheetName val="500_02"/>
      <sheetName val="500_02 (2)"/>
      <sheetName val="1000_01"/>
      <sheetName val="1000_01 (2)"/>
      <sheetName val="1000_02"/>
      <sheetName val="500_21"/>
      <sheetName val="500_22"/>
      <sheetName val="1000_21"/>
      <sheetName val="1000_22"/>
      <sheetName val="1000_22 (2)"/>
      <sheetName val="1000_21 (2)"/>
      <sheetName val="1000_22 (3)"/>
      <sheetName val="const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C1" t="str">
            <v>III Всероссийские соревнования по конькобежному спорту</v>
          </cell>
        </row>
        <row r="2">
          <cell r="C2" t="str">
            <v>"ПАМЯТИ Б.И.ШАВЫРИНА"</v>
          </cell>
        </row>
        <row r="4">
          <cell r="C4" t="str">
            <v>21 октября 2016 г.</v>
          </cell>
        </row>
        <row r="5">
          <cell r="C5" t="str">
            <v>22 октября 2016 г.</v>
          </cell>
        </row>
        <row r="6">
          <cell r="C6" t="str">
            <v>23 октября 2016 г.</v>
          </cell>
        </row>
        <row r="7">
          <cell r="C7" t="str">
            <v>Мужчины</v>
          </cell>
        </row>
        <row r="8">
          <cell r="C8" t="str">
            <v>Женщины</v>
          </cell>
        </row>
        <row r="15">
          <cell r="C15" t="str">
            <v>1000 метров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6">
    <tabColor rgb="FF7030A0"/>
  </sheetPr>
  <dimension ref="A1:AK40"/>
  <sheetViews>
    <sheetView tabSelected="1" view="pageBreakPreview" topLeftCell="A9" zoomScale="160" zoomScaleNormal="115" zoomScaleSheetLayoutView="160" workbookViewId="0">
      <selection activeCell="L19" sqref="L19"/>
    </sheetView>
  </sheetViews>
  <sheetFormatPr defaultRowHeight="12.75"/>
  <cols>
    <col min="1" max="1" width="6" style="2" customWidth="1"/>
    <col min="2" max="3" width="5.28515625" style="2" customWidth="1"/>
    <col min="4" max="4" width="24.42578125" style="2" customWidth="1"/>
    <col min="5" max="5" width="7.28515625" style="2" hidden="1" customWidth="1"/>
    <col min="6" max="6" width="9.85546875" style="2" hidden="1" customWidth="1"/>
    <col min="7" max="7" width="9.7109375" style="2" customWidth="1"/>
    <col min="8" max="8" width="22.140625" style="2" customWidth="1"/>
    <col min="9" max="9" width="23" style="2" hidden="1" customWidth="1"/>
    <col min="10" max="10" width="14.7109375" style="2" hidden="1" customWidth="1"/>
    <col min="11" max="11" width="0.7109375" style="2" hidden="1" customWidth="1"/>
    <col min="12" max="12" width="9.42578125" style="2" customWidth="1"/>
    <col min="13" max="13" width="7.28515625" style="2" hidden="1" customWidth="1"/>
    <col min="14" max="14" width="7" style="2" customWidth="1"/>
    <col min="15" max="15" width="7.85546875" style="2" customWidth="1"/>
    <col min="16" max="16" width="5.140625" style="2" customWidth="1"/>
    <col min="17" max="21" width="9.140625" style="2"/>
    <col min="22" max="22" width="5.42578125" style="2" customWidth="1"/>
    <col min="23" max="23" width="4.28515625" style="2" customWidth="1"/>
    <col min="24" max="24" width="26.85546875" style="2" customWidth="1"/>
    <col min="25" max="16384" width="9.140625" style="2"/>
  </cols>
  <sheetData>
    <row r="1" spans="1:31" ht="62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31" ht="40.5" customHeight="1">
      <c r="A2" s="3" t="str">
        <f>N_sor1</f>
        <v>III Всероссийские соревнования по конькобежному спорту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31" ht="35.25" customHeight="1">
      <c r="A3" s="4" t="str">
        <f>N_sor2</f>
        <v>"ПАМЯТИ Б.И.ШАВЫРИНА"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31" ht="30" customHeight="1">
      <c r="A4" s="5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31" ht="33.75" customHeight="1" thickBot="1">
      <c r="A5" s="6" t="s">
        <v>1</v>
      </c>
      <c r="B5" s="6"/>
      <c r="C5" s="6"/>
      <c r="D5" s="6"/>
      <c r="E5" s="7"/>
      <c r="F5" s="7"/>
      <c r="G5" s="7"/>
      <c r="H5" s="7"/>
      <c r="I5" s="7"/>
      <c r="J5" s="8" t="str">
        <f>D_d3</f>
        <v>23 октября 2016 г.</v>
      </c>
      <c r="K5" s="9"/>
      <c r="L5" s="9"/>
      <c r="M5" s="9"/>
      <c r="N5" s="9"/>
      <c r="O5" s="9"/>
    </row>
    <row r="6" spans="1:31" ht="12.6" customHeight="1" thickTop="1">
      <c r="A6" s="10"/>
      <c r="B6" s="10"/>
      <c r="C6" s="10"/>
      <c r="D6" s="10"/>
      <c r="E6" s="11"/>
      <c r="F6" s="11"/>
      <c r="G6" s="11"/>
      <c r="H6" s="11"/>
      <c r="I6" s="11"/>
      <c r="J6" s="12"/>
      <c r="K6" s="13"/>
      <c r="L6" s="13"/>
      <c r="M6" s="13"/>
      <c r="N6" s="13"/>
      <c r="O6" s="13"/>
    </row>
    <row r="7" spans="1:31" ht="29.25" customHeight="1">
      <c r="B7" s="14"/>
      <c r="C7" s="15" t="str">
        <f>N_dev</f>
        <v>Женщины</v>
      </c>
      <c r="D7" s="15"/>
      <c r="E7" s="15"/>
      <c r="F7" s="15"/>
      <c r="G7" s="15"/>
      <c r="H7" s="15"/>
      <c r="I7" s="15"/>
      <c r="J7" s="15"/>
      <c r="K7" s="14"/>
      <c r="L7" s="16" t="str">
        <f>[1]const!C15</f>
        <v>1000 метров</v>
      </c>
      <c r="M7" s="14"/>
      <c r="N7" s="14"/>
      <c r="O7" s="14"/>
      <c r="P7" s="17"/>
      <c r="Q7" s="2">
        <v>41.5</v>
      </c>
      <c r="R7" s="2">
        <v>38.700000000000003</v>
      </c>
      <c r="S7" s="18"/>
      <c r="T7" s="18"/>
      <c r="U7" s="18"/>
      <c r="V7" s="18"/>
      <c r="W7" s="19"/>
      <c r="X7" s="18"/>
      <c r="Y7" s="18"/>
      <c r="Z7" s="18"/>
      <c r="AA7" s="18"/>
      <c r="AB7" s="18"/>
      <c r="AC7" s="18"/>
      <c r="AD7" s="18"/>
      <c r="AE7" s="18"/>
    </row>
    <row r="8" spans="1:31" ht="18.75" customHeight="1" thickBot="1">
      <c r="A8" s="20" t="s">
        <v>2</v>
      </c>
      <c r="B8" s="20" t="s">
        <v>3</v>
      </c>
      <c r="C8" s="21" t="s">
        <v>4</v>
      </c>
      <c r="D8" s="20" t="s">
        <v>5</v>
      </c>
      <c r="E8" s="20"/>
      <c r="F8" s="20" t="s">
        <v>6</v>
      </c>
      <c r="G8" s="20" t="s">
        <v>6</v>
      </c>
      <c r="H8" s="20" t="s">
        <v>7</v>
      </c>
      <c r="I8" s="20" t="s">
        <v>7</v>
      </c>
      <c r="J8" s="20" t="s">
        <v>8</v>
      </c>
      <c r="K8" s="20"/>
      <c r="L8" s="20" t="s">
        <v>9</v>
      </c>
      <c r="M8" s="20" t="s">
        <v>10</v>
      </c>
      <c r="N8" s="20" t="s">
        <v>11</v>
      </c>
      <c r="O8" s="20" t="s">
        <v>12</v>
      </c>
      <c r="P8" s="17"/>
      <c r="Q8" s="22"/>
      <c r="R8" s="22"/>
      <c r="S8" s="18"/>
      <c r="T8" s="18"/>
      <c r="U8" s="18"/>
      <c r="V8" s="18"/>
      <c r="W8" s="19"/>
      <c r="X8" s="18"/>
      <c r="Y8" s="18"/>
      <c r="Z8" s="18"/>
      <c r="AA8" s="18"/>
      <c r="AB8" s="18"/>
      <c r="AC8" s="18"/>
      <c r="AD8" s="18"/>
      <c r="AE8" s="18"/>
    </row>
    <row r="9" spans="1:31" ht="17.45" customHeight="1" thickTop="1">
      <c r="A9" s="23">
        <v>1</v>
      </c>
      <c r="B9" s="19">
        <v>33</v>
      </c>
      <c r="C9" s="24" t="s">
        <v>13</v>
      </c>
      <c r="D9" s="25" t="s">
        <v>14</v>
      </c>
      <c r="E9" s="19" t="s">
        <v>15</v>
      </c>
      <c r="F9" s="26">
        <v>32896</v>
      </c>
      <c r="G9" s="19" t="s">
        <v>16</v>
      </c>
      <c r="H9" s="27" t="s">
        <v>17</v>
      </c>
      <c r="I9" s="27" t="s">
        <v>18</v>
      </c>
      <c r="J9" s="27"/>
      <c r="K9" s="28"/>
      <c r="L9" s="29">
        <f>(P9*60+Q9)/86400</f>
        <v>8.997685185185185E-4</v>
      </c>
      <c r="M9" s="30"/>
      <c r="N9" s="31">
        <f>(L9-L$9)*86400</f>
        <v>0</v>
      </c>
      <c r="O9" s="23" t="s">
        <v>19</v>
      </c>
      <c r="P9" s="17">
        <v>1</v>
      </c>
      <c r="Q9" s="22">
        <v>17.739999999999998</v>
      </c>
      <c r="R9" s="22"/>
      <c r="S9" s="18"/>
      <c r="T9" s="18"/>
      <c r="U9" s="18"/>
      <c r="V9" s="18"/>
      <c r="W9" s="19"/>
      <c r="X9" s="18"/>
      <c r="Y9" s="18"/>
      <c r="Z9" s="18"/>
      <c r="AA9" s="18"/>
      <c r="AB9" s="18"/>
      <c r="AC9" s="18"/>
      <c r="AD9" s="18"/>
      <c r="AE9" s="18"/>
    </row>
    <row r="10" spans="1:31" ht="17.45" customHeight="1">
      <c r="A10" s="23">
        <v>2</v>
      </c>
      <c r="B10" s="19">
        <v>10</v>
      </c>
      <c r="C10" s="19" t="s">
        <v>13</v>
      </c>
      <c r="D10" s="25" t="s">
        <v>20</v>
      </c>
      <c r="E10" s="19" t="s">
        <v>15</v>
      </c>
      <c r="F10" s="26">
        <v>31119</v>
      </c>
      <c r="G10" s="19" t="s">
        <v>16</v>
      </c>
      <c r="H10" s="27" t="s">
        <v>21</v>
      </c>
      <c r="I10" s="27" t="s">
        <v>22</v>
      </c>
      <c r="J10" s="27"/>
      <c r="K10" s="28"/>
      <c r="L10" s="32">
        <f>(P10*60+Q10)/86400</f>
        <v>9.0046296296296294E-4</v>
      </c>
      <c r="M10" s="33"/>
      <c r="N10" s="34">
        <f t="shared" ref="N10:N26" si="0">(L10-L$9)*86400</f>
        <v>5.9999999999999637E-2</v>
      </c>
      <c r="O10" s="23" t="s">
        <v>19</v>
      </c>
      <c r="P10" s="17">
        <v>1</v>
      </c>
      <c r="Q10" s="35">
        <v>17.8</v>
      </c>
      <c r="R10" s="22"/>
      <c r="S10" s="18"/>
      <c r="T10" s="18"/>
      <c r="U10" s="18"/>
      <c r="V10" s="18"/>
      <c r="W10" s="19"/>
      <c r="X10" s="18"/>
      <c r="Y10" s="18"/>
      <c r="Z10" s="18"/>
      <c r="AA10" s="18"/>
      <c r="AB10" s="18"/>
      <c r="AC10" s="18"/>
      <c r="AD10" s="18"/>
      <c r="AE10" s="18"/>
    </row>
    <row r="11" spans="1:31" ht="17.45" customHeight="1">
      <c r="A11" s="23">
        <v>3</v>
      </c>
      <c r="B11" s="19">
        <v>11</v>
      </c>
      <c r="C11" s="19" t="s">
        <v>23</v>
      </c>
      <c r="D11" s="25" t="s">
        <v>24</v>
      </c>
      <c r="E11" s="19"/>
      <c r="F11" s="26">
        <v>35327</v>
      </c>
      <c r="G11" s="19" t="s">
        <v>25</v>
      </c>
      <c r="H11" s="27" t="s">
        <v>21</v>
      </c>
      <c r="I11" s="27" t="s">
        <v>26</v>
      </c>
      <c r="J11" s="27"/>
      <c r="K11" s="36"/>
      <c r="L11" s="32">
        <f>(P11*60+Q11)/86400</f>
        <v>9.113425925925925E-4</v>
      </c>
      <c r="M11" s="33"/>
      <c r="N11" s="34">
        <f t="shared" si="0"/>
        <v>0.999999999999994</v>
      </c>
      <c r="O11" s="23" t="s">
        <v>19</v>
      </c>
      <c r="P11" s="17">
        <v>1</v>
      </c>
      <c r="Q11" s="22">
        <v>18.739999999999998</v>
      </c>
      <c r="R11" s="22"/>
      <c r="S11" s="18"/>
      <c r="T11" s="18"/>
      <c r="U11" s="18"/>
      <c r="V11" s="18"/>
      <c r="W11" s="19"/>
      <c r="X11" s="18"/>
      <c r="Y11" s="18"/>
      <c r="Z11" s="18"/>
      <c r="AA11" s="18"/>
      <c r="AB11" s="18"/>
      <c r="AC11" s="18"/>
      <c r="AD11" s="18"/>
      <c r="AE11" s="18"/>
    </row>
    <row r="12" spans="1:31" ht="17.45" customHeight="1">
      <c r="A12" s="23">
        <v>4</v>
      </c>
      <c r="B12" s="19">
        <v>30</v>
      </c>
      <c r="C12" s="19" t="s">
        <v>13</v>
      </c>
      <c r="D12" s="25" t="s">
        <v>27</v>
      </c>
      <c r="E12" s="19" t="s">
        <v>15</v>
      </c>
      <c r="F12" s="26">
        <v>34798</v>
      </c>
      <c r="G12" s="19" t="s">
        <v>19</v>
      </c>
      <c r="H12" s="27" t="s">
        <v>28</v>
      </c>
      <c r="I12" s="27" t="s">
        <v>29</v>
      </c>
      <c r="J12" s="27"/>
      <c r="K12" s="28"/>
      <c r="L12" s="32">
        <f>(P12*60+Q12)/86400</f>
        <v>9.1412037037037037E-4</v>
      </c>
      <c r="M12" s="33"/>
      <c r="N12" s="34">
        <f t="shared" si="0"/>
        <v>1.2400000000000018</v>
      </c>
      <c r="O12" s="23" t="s">
        <v>19</v>
      </c>
      <c r="P12" s="17">
        <v>1</v>
      </c>
      <c r="Q12" s="22">
        <v>18.98</v>
      </c>
      <c r="R12" s="22"/>
      <c r="S12" s="18"/>
      <c r="T12" s="18"/>
      <c r="U12" s="18"/>
      <c r="V12" s="18"/>
      <c r="W12" s="19"/>
      <c r="X12" s="18"/>
      <c r="Y12" s="18"/>
      <c r="Z12" s="18"/>
      <c r="AA12" s="18"/>
      <c r="AB12" s="18"/>
      <c r="AC12" s="18"/>
      <c r="AD12" s="18"/>
      <c r="AE12" s="18"/>
    </row>
    <row r="13" spans="1:31" ht="17.45" customHeight="1">
      <c r="A13" s="23">
        <v>5</v>
      </c>
      <c r="B13" s="19">
        <v>17</v>
      </c>
      <c r="C13" s="19" t="s">
        <v>23</v>
      </c>
      <c r="D13" s="25" t="s">
        <v>30</v>
      </c>
      <c r="E13" s="19" t="s">
        <v>15</v>
      </c>
      <c r="F13" s="26">
        <v>33223</v>
      </c>
      <c r="G13" s="19" t="s">
        <v>25</v>
      </c>
      <c r="H13" s="27" t="s">
        <v>31</v>
      </c>
      <c r="I13" s="27" t="s">
        <v>32</v>
      </c>
      <c r="J13" s="27"/>
      <c r="K13" s="36"/>
      <c r="L13" s="32">
        <f>(P13*60+Q13)/86400</f>
        <v>9.1550925925925914E-4</v>
      </c>
      <c r="M13" s="33"/>
      <c r="N13" s="34">
        <f t="shared" si="0"/>
        <v>1.3599999999999919</v>
      </c>
      <c r="O13" s="23" t="s">
        <v>19</v>
      </c>
      <c r="P13" s="17">
        <v>1</v>
      </c>
      <c r="Q13" s="22">
        <v>19.100000000000001</v>
      </c>
      <c r="R13" s="22"/>
      <c r="S13" s="18"/>
      <c r="T13" s="18"/>
      <c r="U13" s="18"/>
      <c r="V13" s="18"/>
      <c r="W13" s="19"/>
      <c r="X13" s="18"/>
      <c r="Y13" s="18"/>
      <c r="Z13" s="18"/>
      <c r="AA13" s="18"/>
      <c r="AB13" s="18"/>
      <c r="AC13" s="18"/>
      <c r="AD13" s="18"/>
      <c r="AE13" s="18"/>
    </row>
    <row r="14" spans="1:31" ht="17.45" customHeight="1">
      <c r="A14" s="23">
        <v>6</v>
      </c>
      <c r="B14" s="19">
        <v>28</v>
      </c>
      <c r="C14" s="19" t="s">
        <v>23</v>
      </c>
      <c r="D14" s="25" t="s">
        <v>33</v>
      </c>
      <c r="E14" s="19" t="s">
        <v>15</v>
      </c>
      <c r="F14" s="26">
        <v>30286</v>
      </c>
      <c r="G14" s="19" t="s">
        <v>16</v>
      </c>
      <c r="H14" s="27" t="s">
        <v>34</v>
      </c>
      <c r="I14" s="27" t="s">
        <v>35</v>
      </c>
      <c r="J14" s="27"/>
      <c r="K14" s="36"/>
      <c r="L14" s="32">
        <f>(P14*60+Q14)/86400</f>
        <v>9.1608796296296306E-4</v>
      </c>
      <c r="M14" s="33"/>
      <c r="N14" s="34">
        <f t="shared" si="0"/>
        <v>1.4100000000000101</v>
      </c>
      <c r="O14" s="23" t="s">
        <v>19</v>
      </c>
      <c r="P14" s="17">
        <v>1</v>
      </c>
      <c r="Q14" s="22">
        <v>19.149999999999999</v>
      </c>
      <c r="R14" s="22"/>
      <c r="S14" s="18"/>
      <c r="T14" s="18"/>
      <c r="U14" s="18"/>
      <c r="V14" s="18"/>
      <c r="W14" s="19"/>
      <c r="X14" s="18"/>
      <c r="Y14" s="18"/>
      <c r="Z14" s="18"/>
      <c r="AA14" s="18"/>
      <c r="AB14" s="18"/>
      <c r="AC14" s="18"/>
      <c r="AD14" s="18"/>
      <c r="AE14" s="18"/>
    </row>
    <row r="15" spans="1:31" ht="17.45" customHeight="1">
      <c r="A15" s="23">
        <v>7</v>
      </c>
      <c r="B15" s="19">
        <v>7</v>
      </c>
      <c r="C15" s="19" t="s">
        <v>23</v>
      </c>
      <c r="D15" s="25" t="s">
        <v>36</v>
      </c>
      <c r="E15" s="19" t="s">
        <v>15</v>
      </c>
      <c r="F15" s="26">
        <v>33498</v>
      </c>
      <c r="G15" s="19" t="s">
        <v>19</v>
      </c>
      <c r="H15" s="27" t="s">
        <v>37</v>
      </c>
      <c r="I15" s="27" t="s">
        <v>38</v>
      </c>
      <c r="J15" s="27"/>
      <c r="K15" s="36"/>
      <c r="L15" s="32">
        <f>(P15*60+Q15)/86400</f>
        <v>9.1898148148148156E-4</v>
      </c>
      <c r="M15" s="33"/>
      <c r="N15" s="34">
        <f t="shared" si="0"/>
        <v>1.6600000000000086</v>
      </c>
      <c r="O15" s="23" t="s">
        <v>19</v>
      </c>
      <c r="P15" s="17">
        <v>1</v>
      </c>
      <c r="Q15" s="22">
        <v>19.399999999999999</v>
      </c>
      <c r="R15" s="22"/>
      <c r="S15" s="18"/>
      <c r="T15" s="18"/>
      <c r="U15" s="18"/>
      <c r="V15" s="18"/>
      <c r="W15" s="19"/>
      <c r="X15" s="18"/>
      <c r="Y15" s="18"/>
      <c r="Z15" s="18"/>
      <c r="AA15" s="18"/>
      <c r="AB15" s="18"/>
      <c r="AC15" s="18"/>
      <c r="AD15" s="18"/>
      <c r="AE15" s="18"/>
    </row>
    <row r="16" spans="1:31" ht="30.75" customHeight="1">
      <c r="A16" s="37">
        <v>8</v>
      </c>
      <c r="B16" s="38">
        <v>26</v>
      </c>
      <c r="C16" s="38" t="s">
        <v>23</v>
      </c>
      <c r="D16" s="39" t="s">
        <v>39</v>
      </c>
      <c r="E16" s="38" t="s">
        <v>15</v>
      </c>
      <c r="F16" s="40">
        <v>31223</v>
      </c>
      <c r="G16" s="38" t="s">
        <v>16</v>
      </c>
      <c r="H16" s="41" t="s">
        <v>40</v>
      </c>
      <c r="I16" s="41" t="s">
        <v>41</v>
      </c>
      <c r="J16" s="41"/>
      <c r="K16" s="42"/>
      <c r="L16" s="43">
        <f>(P16*60+Q16)/86400</f>
        <v>9.2303240740740746E-4</v>
      </c>
      <c r="M16" s="44"/>
      <c r="N16" s="45">
        <f t="shared" si="0"/>
        <v>2.0100000000000064</v>
      </c>
      <c r="O16" s="37" t="s">
        <v>19</v>
      </c>
      <c r="P16" s="17">
        <v>1</v>
      </c>
      <c r="Q16" s="22">
        <v>19.75</v>
      </c>
      <c r="R16" s="22"/>
      <c r="S16" s="18"/>
      <c r="T16" s="18"/>
      <c r="U16" s="18"/>
      <c r="V16" s="18"/>
      <c r="W16" s="19"/>
      <c r="X16" s="18"/>
      <c r="Y16" s="18"/>
      <c r="Z16" s="18"/>
      <c r="AA16" s="18"/>
      <c r="AB16" s="18"/>
      <c r="AC16" s="18"/>
      <c r="AD16" s="18"/>
      <c r="AE16" s="18"/>
    </row>
    <row r="17" spans="1:37" ht="17.45" customHeight="1">
      <c r="A17" s="23">
        <v>9</v>
      </c>
      <c r="B17" s="19">
        <v>32</v>
      </c>
      <c r="C17" s="19" t="s">
        <v>13</v>
      </c>
      <c r="D17" s="25" t="s">
        <v>42</v>
      </c>
      <c r="E17" s="19" t="s">
        <v>15</v>
      </c>
      <c r="F17" s="26">
        <v>32894</v>
      </c>
      <c r="G17" s="19" t="s">
        <v>25</v>
      </c>
      <c r="H17" s="27" t="s">
        <v>17</v>
      </c>
      <c r="I17" s="27" t="s">
        <v>43</v>
      </c>
      <c r="J17" s="27"/>
      <c r="K17" s="28"/>
      <c r="L17" s="32">
        <f>(P17*60+Q17)/86400</f>
        <v>9.2881944444444446E-4</v>
      </c>
      <c r="M17" s="33"/>
      <c r="N17" s="34">
        <f t="shared" si="0"/>
        <v>2.5100000000000033</v>
      </c>
      <c r="O17" s="23" t="s">
        <v>19</v>
      </c>
      <c r="P17" s="17">
        <v>1</v>
      </c>
      <c r="Q17" s="22">
        <v>20.25</v>
      </c>
      <c r="R17" s="22"/>
      <c r="S17" s="18"/>
      <c r="T17" s="18"/>
      <c r="U17" s="18"/>
      <c r="V17" s="18"/>
      <c r="W17" s="19"/>
      <c r="X17" s="18"/>
      <c r="Y17" s="18"/>
      <c r="Z17" s="18"/>
      <c r="AA17" s="18"/>
      <c r="AB17" s="18"/>
      <c r="AC17" s="18"/>
      <c r="AD17" s="18"/>
      <c r="AE17" s="18"/>
    </row>
    <row r="18" spans="1:37" ht="17.45" customHeight="1">
      <c r="A18" s="23">
        <v>10</v>
      </c>
      <c r="B18" s="19">
        <v>1</v>
      </c>
      <c r="C18" s="19" t="s">
        <v>13</v>
      </c>
      <c r="D18" s="25" t="s">
        <v>44</v>
      </c>
      <c r="E18" s="19" t="s">
        <v>15</v>
      </c>
      <c r="F18" s="26">
        <v>33124</v>
      </c>
      <c r="G18" s="19" t="s">
        <v>25</v>
      </c>
      <c r="H18" s="27" t="s">
        <v>45</v>
      </c>
      <c r="I18" s="27" t="s">
        <v>46</v>
      </c>
      <c r="J18" s="27"/>
      <c r="K18" s="28"/>
      <c r="L18" s="32">
        <f>(P18*60+Q18)/86400</f>
        <v>9.3425925925925924E-4</v>
      </c>
      <c r="M18" s="33"/>
      <c r="N18" s="34">
        <f t="shared" si="0"/>
        <v>2.9800000000000009</v>
      </c>
      <c r="O18" s="23" t="s">
        <v>19</v>
      </c>
      <c r="P18" s="17">
        <v>1</v>
      </c>
      <c r="Q18" s="22">
        <v>20.72</v>
      </c>
      <c r="R18" s="22"/>
      <c r="S18" s="18"/>
      <c r="T18" s="18"/>
      <c r="U18" s="18"/>
      <c r="V18" s="18"/>
      <c r="W18" s="19"/>
      <c r="X18" s="18"/>
      <c r="Y18" s="18"/>
      <c r="Z18" s="18"/>
      <c r="AA18" s="18"/>
      <c r="AB18" s="18"/>
      <c r="AC18" s="18"/>
      <c r="AD18" s="18"/>
      <c r="AE18" s="18"/>
    </row>
    <row r="19" spans="1:37" ht="28.5" customHeight="1">
      <c r="A19" s="46">
        <v>11</v>
      </c>
      <c r="B19" s="47">
        <v>6</v>
      </c>
      <c r="C19" s="47" t="s">
        <v>23</v>
      </c>
      <c r="D19" s="48" t="s">
        <v>47</v>
      </c>
      <c r="E19" s="47" t="s">
        <v>15</v>
      </c>
      <c r="F19" s="49">
        <v>31834</v>
      </c>
      <c r="G19" s="47" t="s">
        <v>19</v>
      </c>
      <c r="H19" s="41" t="s">
        <v>48</v>
      </c>
      <c r="I19" s="50" t="s">
        <v>49</v>
      </c>
      <c r="J19" s="50"/>
      <c r="K19" s="51"/>
      <c r="L19" s="52">
        <f>(P19*60+Q19)/86400</f>
        <v>9.3738425925925923E-4</v>
      </c>
      <c r="M19" s="53"/>
      <c r="N19" s="45">
        <f t="shared" si="0"/>
        <v>3.2499999999999991</v>
      </c>
      <c r="O19" s="46" t="s">
        <v>19</v>
      </c>
      <c r="P19" s="17">
        <v>1</v>
      </c>
      <c r="Q19" s="22">
        <v>20.99</v>
      </c>
      <c r="R19" s="22"/>
      <c r="S19" s="18"/>
      <c r="T19" s="18"/>
      <c r="U19" s="18"/>
      <c r="V19" s="18"/>
      <c r="W19" s="19"/>
      <c r="X19" s="18"/>
      <c r="Y19" s="18"/>
      <c r="Z19" s="18"/>
      <c r="AA19" s="18"/>
      <c r="AB19" s="18"/>
      <c r="AC19" s="18"/>
      <c r="AD19" s="18"/>
      <c r="AE19" s="18"/>
    </row>
    <row r="20" spans="1:37" ht="17.45" customHeight="1">
      <c r="A20" s="23">
        <v>12</v>
      </c>
      <c r="B20" s="19">
        <v>14</v>
      </c>
      <c r="C20" s="19" t="s">
        <v>13</v>
      </c>
      <c r="D20" s="25" t="s">
        <v>50</v>
      </c>
      <c r="E20" s="19" t="s">
        <v>15</v>
      </c>
      <c r="F20" s="26">
        <v>34198</v>
      </c>
      <c r="G20" s="19" t="s">
        <v>19</v>
      </c>
      <c r="H20" s="27" t="s">
        <v>21</v>
      </c>
      <c r="I20" s="27" t="s">
        <v>51</v>
      </c>
      <c r="J20" s="27"/>
      <c r="K20" s="28"/>
      <c r="L20" s="32">
        <f>(P20*60+Q20)/86400</f>
        <v>9.3912037037037033E-4</v>
      </c>
      <c r="M20" s="33"/>
      <c r="N20" s="34">
        <f t="shared" si="0"/>
        <v>3.3999999999999981</v>
      </c>
      <c r="O20" s="23" t="s">
        <v>19</v>
      </c>
      <c r="P20" s="17">
        <v>1</v>
      </c>
      <c r="Q20" s="22">
        <v>21.14</v>
      </c>
      <c r="R20" s="22"/>
      <c r="S20" s="18"/>
      <c r="T20" s="18"/>
      <c r="U20" s="18"/>
      <c r="V20" s="18"/>
      <c r="W20" s="19"/>
      <c r="X20" s="18"/>
      <c r="Y20" s="18"/>
      <c r="Z20" s="18"/>
      <c r="AA20" s="18"/>
      <c r="AB20" s="18"/>
      <c r="AC20" s="18"/>
      <c r="AD20" s="18"/>
      <c r="AE20" s="18"/>
    </row>
    <row r="21" spans="1:37" ht="17.45" customHeight="1">
      <c r="A21" s="23">
        <v>13</v>
      </c>
      <c r="B21" s="19">
        <v>13</v>
      </c>
      <c r="C21" s="19" t="s">
        <v>13</v>
      </c>
      <c r="D21" s="25" t="s">
        <v>52</v>
      </c>
      <c r="E21" s="19" t="s">
        <v>15</v>
      </c>
      <c r="F21" s="26">
        <v>30249</v>
      </c>
      <c r="G21" s="19" t="s">
        <v>25</v>
      </c>
      <c r="H21" s="27" t="s">
        <v>21</v>
      </c>
      <c r="I21" s="27" t="s">
        <v>51</v>
      </c>
      <c r="J21" s="27"/>
      <c r="K21" s="28"/>
      <c r="L21" s="32">
        <f>(P21*60+Q21)/86400</f>
        <v>9.4027777777777773E-4</v>
      </c>
      <c r="M21" s="33"/>
      <c r="N21" s="34">
        <f t="shared" si="0"/>
        <v>3.4999999999999973</v>
      </c>
      <c r="O21" s="23" t="s">
        <v>19</v>
      </c>
      <c r="P21" s="17">
        <v>1</v>
      </c>
      <c r="Q21" s="22">
        <v>21.24</v>
      </c>
      <c r="R21" s="22"/>
      <c r="S21" s="18"/>
      <c r="T21" s="18"/>
      <c r="U21" s="18"/>
      <c r="V21" s="18"/>
      <c r="W21" s="19"/>
      <c r="X21" s="18"/>
      <c r="Y21" s="18"/>
      <c r="Z21" s="18"/>
      <c r="AA21" s="18"/>
      <c r="AB21" s="18"/>
      <c r="AC21" s="18"/>
      <c r="AD21" s="18"/>
      <c r="AE21" s="18"/>
    </row>
    <row r="22" spans="1:37" ht="30" customHeight="1">
      <c r="A22" s="37">
        <v>14</v>
      </c>
      <c r="B22" s="38">
        <v>5</v>
      </c>
      <c r="C22" s="38" t="s">
        <v>23</v>
      </c>
      <c r="D22" s="39" t="s">
        <v>53</v>
      </c>
      <c r="E22" s="40" t="s">
        <v>15</v>
      </c>
      <c r="F22" s="40">
        <v>33181</v>
      </c>
      <c r="G22" s="38" t="s">
        <v>19</v>
      </c>
      <c r="H22" s="41" t="s">
        <v>54</v>
      </c>
      <c r="I22" s="41" t="s">
        <v>55</v>
      </c>
      <c r="J22" s="41"/>
      <c r="K22" s="42"/>
      <c r="L22" s="43">
        <f>(P22*60+Q22)/86400</f>
        <v>9.4282407407407412E-4</v>
      </c>
      <c r="M22" s="44"/>
      <c r="N22" s="45">
        <f t="shared" si="0"/>
        <v>3.7200000000000055</v>
      </c>
      <c r="O22" s="37" t="s">
        <v>19</v>
      </c>
      <c r="P22" s="17">
        <v>1</v>
      </c>
      <c r="Q22" s="22">
        <v>21.46</v>
      </c>
      <c r="R22" s="22"/>
      <c r="S22" s="18"/>
      <c r="T22" s="18"/>
      <c r="U22" s="18"/>
      <c r="V22" s="18"/>
      <c r="W22" s="19"/>
      <c r="X22" s="18"/>
      <c r="Y22" s="18"/>
      <c r="Z22" s="18"/>
      <c r="AA22" s="18"/>
      <c r="AB22" s="18"/>
      <c r="AC22" s="18"/>
      <c r="AD22" s="18"/>
      <c r="AE22" s="18"/>
    </row>
    <row r="23" spans="1:37" ht="17.45" customHeight="1">
      <c r="A23" s="23">
        <v>15</v>
      </c>
      <c r="B23" s="19">
        <v>3</v>
      </c>
      <c r="C23" s="19" t="s">
        <v>13</v>
      </c>
      <c r="D23" s="25" t="s">
        <v>56</v>
      </c>
      <c r="E23" s="19" t="s">
        <v>15</v>
      </c>
      <c r="F23" s="26">
        <v>33885</v>
      </c>
      <c r="G23" s="19" t="s">
        <v>19</v>
      </c>
      <c r="H23" s="27" t="s">
        <v>57</v>
      </c>
      <c r="I23" s="27" t="s">
        <v>58</v>
      </c>
      <c r="J23" s="27"/>
      <c r="K23" s="28"/>
      <c r="L23" s="32">
        <f>(P23*60+Q23)/86400</f>
        <v>9.4479166666666659E-4</v>
      </c>
      <c r="M23" s="33"/>
      <c r="N23" s="34">
        <f t="shared" si="0"/>
        <v>3.8899999999999952</v>
      </c>
      <c r="O23" s="23" t="str">
        <f t="shared" ref="O23:O26" si="1">IF(L23&lt;=89.4/86400,"КМС",IF(L23&lt;=95.8/86400,"I разр.",IF(L23&lt;=102/86400,"II разр.",IF(L23&lt;=110/86400,"III разр.",IF(L23&lt;=119.6/86400,"I юн.",IF(L23&lt;=132.4/86400,"II юн.",IF(L23&lt;=148.4/86400,"III юн.","")))))))</f>
        <v>КМС</v>
      </c>
      <c r="P23" s="17">
        <v>1</v>
      </c>
      <c r="Q23" s="22">
        <v>21.63</v>
      </c>
      <c r="R23" s="22"/>
      <c r="S23" s="18"/>
      <c r="T23" s="18"/>
      <c r="U23" s="18"/>
      <c r="V23" s="18"/>
      <c r="W23" s="19"/>
      <c r="X23" s="18"/>
      <c r="Y23" s="18"/>
      <c r="Z23" s="18"/>
      <c r="AA23" s="18"/>
      <c r="AB23" s="18"/>
      <c r="AC23" s="18"/>
      <c r="AD23" s="18"/>
      <c r="AE23" s="18"/>
    </row>
    <row r="24" spans="1:37" ht="17.45" customHeight="1">
      <c r="A24" s="23">
        <v>16</v>
      </c>
      <c r="B24" s="19">
        <v>9</v>
      </c>
      <c r="C24" s="19" t="s">
        <v>23</v>
      </c>
      <c r="D24" s="25" t="s">
        <v>59</v>
      </c>
      <c r="E24" s="19" t="s">
        <v>15</v>
      </c>
      <c r="F24" s="26">
        <v>35149</v>
      </c>
      <c r="G24" s="19" t="s">
        <v>19</v>
      </c>
      <c r="H24" s="27" t="s">
        <v>37</v>
      </c>
      <c r="I24" s="27" t="s">
        <v>60</v>
      </c>
      <c r="J24" s="27"/>
      <c r="K24" s="36"/>
      <c r="L24" s="32">
        <f>(P24*60+Q24)/86400</f>
        <v>9.4675925925925928E-4</v>
      </c>
      <c r="M24" s="33"/>
      <c r="N24" s="34">
        <f t="shared" si="0"/>
        <v>4.0600000000000032</v>
      </c>
      <c r="O24" s="23" t="str">
        <f t="shared" si="1"/>
        <v>КМС</v>
      </c>
      <c r="P24" s="17">
        <v>1</v>
      </c>
      <c r="Q24" s="22">
        <v>21.8</v>
      </c>
      <c r="R24" s="22"/>
      <c r="S24" s="18"/>
      <c r="T24" s="18"/>
      <c r="U24" s="18"/>
      <c r="V24" s="18"/>
      <c r="W24" s="19"/>
      <c r="X24" s="18"/>
      <c r="Y24" s="18"/>
      <c r="Z24" s="18"/>
      <c r="AA24" s="18"/>
      <c r="AB24" s="18"/>
      <c r="AC24" s="18"/>
      <c r="AD24" s="18"/>
      <c r="AE24" s="18"/>
    </row>
    <row r="25" spans="1:37" ht="17.45" customHeight="1">
      <c r="A25" s="23">
        <v>17</v>
      </c>
      <c r="B25" s="19">
        <v>29</v>
      </c>
      <c r="C25" s="19" t="s">
        <v>13</v>
      </c>
      <c r="D25" s="25" t="s">
        <v>61</v>
      </c>
      <c r="E25" s="26" t="s">
        <v>15</v>
      </c>
      <c r="F25" s="26">
        <v>35015</v>
      </c>
      <c r="G25" s="19" t="s">
        <v>19</v>
      </c>
      <c r="H25" s="27" t="s">
        <v>34</v>
      </c>
      <c r="I25" s="27" t="s">
        <v>62</v>
      </c>
      <c r="J25" s="27"/>
      <c r="K25" s="28"/>
      <c r="L25" s="32">
        <f>(P25*60+Q25)/86400</f>
        <v>9.8159722222222225E-4</v>
      </c>
      <c r="M25" s="33"/>
      <c r="N25" s="34">
        <f t="shared" si="0"/>
        <v>7.0700000000000038</v>
      </c>
      <c r="O25" s="23" t="str">
        <f t="shared" si="1"/>
        <v>КМС</v>
      </c>
      <c r="P25" s="17">
        <v>1</v>
      </c>
      <c r="Q25" s="22">
        <v>24.81</v>
      </c>
      <c r="R25" s="22"/>
      <c r="S25" s="18"/>
      <c r="T25" s="18"/>
      <c r="U25" s="18"/>
      <c r="V25" s="18"/>
      <c r="W25" s="19"/>
      <c r="X25" s="18"/>
      <c r="Y25" s="18"/>
      <c r="Z25" s="18"/>
      <c r="AA25" s="18"/>
      <c r="AB25" s="18"/>
      <c r="AC25" s="18"/>
      <c r="AD25" s="18"/>
      <c r="AE25" s="18"/>
    </row>
    <row r="26" spans="1:37" ht="17.45" customHeight="1">
      <c r="A26" s="23">
        <v>18</v>
      </c>
      <c r="B26" s="19">
        <v>22</v>
      </c>
      <c r="C26" s="19" t="s">
        <v>23</v>
      </c>
      <c r="D26" s="25" t="s">
        <v>63</v>
      </c>
      <c r="E26" s="26" t="s">
        <v>15</v>
      </c>
      <c r="F26" s="26">
        <v>33943</v>
      </c>
      <c r="G26" s="19" t="s">
        <v>19</v>
      </c>
      <c r="H26" s="27" t="s">
        <v>64</v>
      </c>
      <c r="I26" s="27" t="s">
        <v>65</v>
      </c>
      <c r="J26" s="27"/>
      <c r="K26" s="36"/>
      <c r="L26" s="32">
        <f>(P26*60+Q26)/86400</f>
        <v>1.0197916666666667E-3</v>
      </c>
      <c r="M26" s="33"/>
      <c r="N26" s="34">
        <f t="shared" si="0"/>
        <v>10.370000000000003</v>
      </c>
      <c r="O26" s="23" t="str">
        <f t="shared" si="1"/>
        <v>КМС</v>
      </c>
      <c r="P26" s="17">
        <v>1</v>
      </c>
      <c r="Q26" s="22">
        <v>28.11</v>
      </c>
      <c r="R26" s="22"/>
      <c r="S26" s="18"/>
      <c r="T26" s="18"/>
      <c r="U26" s="18"/>
      <c r="V26" s="18"/>
      <c r="W26" s="19"/>
      <c r="X26" s="18"/>
      <c r="Y26" s="18"/>
      <c r="Z26" s="18"/>
      <c r="AA26" s="18"/>
      <c r="AB26" s="18"/>
      <c r="AC26" s="18"/>
      <c r="AD26" s="18"/>
      <c r="AE26" s="18"/>
    </row>
    <row r="27" spans="1:37" ht="2.25" customHeight="1" thickBot="1">
      <c r="A27" s="54"/>
      <c r="B27" s="55"/>
      <c r="C27" s="55"/>
      <c r="D27" s="56"/>
      <c r="E27" s="57"/>
      <c r="F27" s="55"/>
      <c r="G27" s="55"/>
      <c r="H27" s="58"/>
      <c r="I27" s="55"/>
      <c r="J27" s="59"/>
      <c r="K27" s="60"/>
      <c r="L27" s="61"/>
      <c r="M27" s="62"/>
      <c r="N27" s="63"/>
      <c r="O27" s="54"/>
      <c r="P27" s="17"/>
      <c r="Q27" s="22"/>
      <c r="R27" s="22"/>
      <c r="S27" s="18"/>
      <c r="T27" s="18"/>
      <c r="U27" s="18"/>
      <c r="V27" s="18"/>
      <c r="W27" s="19"/>
      <c r="X27" s="18"/>
      <c r="Y27" s="18"/>
      <c r="Z27" s="18"/>
      <c r="AA27" s="18"/>
      <c r="AB27" s="18"/>
      <c r="AC27" s="18"/>
      <c r="AD27" s="18"/>
      <c r="AE27" s="18"/>
    </row>
    <row r="28" spans="1:37" ht="19.5" customHeight="1" thickTop="1">
      <c r="L28" s="64"/>
      <c r="M28" s="65"/>
      <c r="N28" s="66"/>
    </row>
    <row r="29" spans="1:37" ht="17.25" customHeight="1">
      <c r="B29" s="67" t="s">
        <v>66</v>
      </c>
      <c r="D29" s="68"/>
      <c r="E29" s="68"/>
      <c r="F29" s="68"/>
      <c r="G29" s="69"/>
      <c r="H29" s="69"/>
      <c r="L29" s="69" t="s">
        <v>67</v>
      </c>
      <c r="O29" s="70"/>
    </row>
    <row r="30" spans="1:37" ht="15" customHeight="1">
      <c r="B30" s="67" t="s">
        <v>68</v>
      </c>
      <c r="D30" s="71"/>
      <c r="E30" s="72"/>
      <c r="F30" s="73"/>
      <c r="G30" s="69"/>
      <c r="H30" s="69"/>
      <c r="I30" s="74"/>
      <c r="L30" s="69" t="s">
        <v>69</v>
      </c>
      <c r="O30" s="70"/>
    </row>
    <row r="31" spans="1:37" ht="16.5" customHeight="1">
      <c r="A31" s="23"/>
      <c r="B31" s="19"/>
      <c r="C31" s="19"/>
      <c r="D31" s="75"/>
      <c r="E31" s="76"/>
      <c r="F31" s="77"/>
      <c r="G31" s="77"/>
      <c r="H31" s="74"/>
      <c r="I31" s="27"/>
      <c r="J31" s="27"/>
      <c r="K31" s="36"/>
      <c r="L31" s="69" t="s">
        <v>70</v>
      </c>
      <c r="M31" s="33"/>
      <c r="N31" s="78"/>
      <c r="O31" s="23"/>
      <c r="P31" s="17"/>
      <c r="Q31" s="22"/>
      <c r="R31" s="22"/>
      <c r="U31" s="18"/>
      <c r="V31" s="18"/>
      <c r="W31" s="19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37" ht="13.15" customHeight="1">
      <c r="L32" s="79"/>
    </row>
    <row r="33" spans="2:15" ht="13.15" customHeight="1"/>
    <row r="34" spans="2:15">
      <c r="B34" s="67" t="s">
        <v>71</v>
      </c>
    </row>
    <row r="40" spans="2:15">
      <c r="B40" s="80" t="s">
        <v>72</v>
      </c>
      <c r="C40" s="80"/>
      <c r="D40" s="80"/>
      <c r="L40" s="81" t="s">
        <v>73</v>
      </c>
      <c r="M40" s="81"/>
      <c r="N40" s="81"/>
      <c r="O40" s="81"/>
    </row>
  </sheetData>
  <dataConsolidate/>
  <mergeCells count="9">
    <mergeCell ref="C7:J7"/>
    <mergeCell ref="B40:D40"/>
    <mergeCell ref="L40:O40"/>
    <mergeCell ref="A1:O1"/>
    <mergeCell ref="A2:O2"/>
    <mergeCell ref="A3:O3"/>
    <mergeCell ref="A4:P4"/>
    <mergeCell ref="A5:D5"/>
    <mergeCell ref="J5:O5"/>
  </mergeCells>
  <pageMargins left="0.39370078740157483" right="0.39370078740157483" top="0.39370078740157483" bottom="0.39370078740157483" header="0.51181102362204722" footer="0.39370078740157483"/>
  <pageSetup paperSize="9" orientation="portrait" r:id="rId1"/>
  <headerFooter alignWithMargins="0"/>
  <drawing r:id="rId2"/>
  <legacyDrawing r:id="rId3"/>
  <controls>
    <control shapeId="1027" r:id="rId4" name="CommandButton3"/>
    <control shapeId="1026" r:id="rId5" name="CommandButton2"/>
    <control shapeId="1025" r:id="rId6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500_22</vt:lpstr>
      <vt:lpstr>Women500_2</vt:lpstr>
      <vt:lpstr>'500_22'!Заголовки_для_печати</vt:lpstr>
      <vt:lpstr>'500_22'!Область_печати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2016-10-23T08:24:10Z</dcterms:created>
  <dcterms:modified xsi:type="dcterms:W3CDTF">2016-10-23T08:24:46Z</dcterms:modified>
</cp:coreProperties>
</file>