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01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1" localSheetId="0">'1000_01 (2)'!$B$9:$B$29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'1000_01 (2)'!$1:$5</definedName>
    <definedName name="_xlnm.Print_Area" localSheetId="0">'1000_01 (2)'!$A$1:$P$46</definedName>
  </definedNames>
  <calcPr calcId="124519" fullCalcOnLoad="1"/>
</workbook>
</file>

<file path=xl/calcChain.xml><?xml version="1.0" encoding="utf-8"?>
<calcChain xmlns="http://schemas.openxmlformats.org/spreadsheetml/2006/main">
  <c r="L25" i="1"/>
  <c r="O25" s="1"/>
  <c r="L24"/>
  <c r="O24" s="1"/>
  <c r="L23"/>
  <c r="O23" s="1"/>
  <c r="L22"/>
  <c r="O22" s="1"/>
  <c r="L21"/>
  <c r="O21" s="1"/>
  <c r="L20"/>
  <c r="O20" s="1"/>
  <c r="L19"/>
  <c r="O19" s="1"/>
  <c r="L18"/>
  <c r="O18" s="1"/>
  <c r="L17"/>
  <c r="O17" s="1"/>
  <c r="L16"/>
  <c r="O16" s="1"/>
  <c r="L15"/>
  <c r="O15" s="1"/>
  <c r="L14"/>
  <c r="O14" s="1"/>
  <c r="L13"/>
  <c r="O13" s="1"/>
  <c r="L12"/>
  <c r="O12" s="1"/>
  <c r="L11"/>
  <c r="O11" s="1"/>
  <c r="L10"/>
  <c r="O10" s="1"/>
  <c r="L9"/>
  <c r="O9" s="1"/>
  <c r="C7"/>
  <c r="J5"/>
  <c r="A3"/>
  <c r="A2"/>
</calcChain>
</file>

<file path=xl/sharedStrings.xml><?xml version="1.0" encoding="utf-8"?>
<sst xmlns="http://schemas.openxmlformats.org/spreadsheetml/2006/main" count="160" uniqueCount="87">
  <si>
    <t>(отбор на Кубки Мира)</t>
  </si>
  <si>
    <t>г.Коломна КЦ "Коломна"</t>
  </si>
  <si>
    <t>1000 метров</t>
  </si>
  <si>
    <t>1.17,00</t>
  </si>
  <si>
    <t>1.10,50</t>
  </si>
  <si>
    <t>Место</t>
  </si>
  <si>
    <t>№</t>
  </si>
  <si>
    <t>Дорожка</t>
  </si>
  <si>
    <t>Фамилия, Имя</t>
  </si>
  <si>
    <t>Возр.группа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</si>
  <si>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</si>
  <si>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</si>
  <si>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</si>
  <si>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</si>
  <si>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</si>
  <si>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</si>
  <si>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</si>
  <si>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</si>
  <si>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Кулижников Павел </t>
  </si>
  <si>
    <t>муж</t>
  </si>
  <si>
    <t>ЗМС</t>
  </si>
  <si>
    <t>Краснодарский край, Мурманская область</t>
  </si>
  <si>
    <t>Дорофеев Д.А., Киреенко И.В.</t>
  </si>
  <si>
    <t>МС</t>
  </si>
  <si>
    <t xml:space="preserve">Юсков Денис </t>
  </si>
  <si>
    <t>Москва</t>
  </si>
  <si>
    <t>Петров Ю.А.</t>
  </si>
  <si>
    <t>i</t>
  </si>
  <si>
    <t>Голубев Кирилл</t>
  </si>
  <si>
    <t>МСМК</t>
  </si>
  <si>
    <t>Краснодарский край</t>
  </si>
  <si>
    <t xml:space="preserve">Трофимов Сергей </t>
  </si>
  <si>
    <t>Нижегородская область, Московская область</t>
  </si>
  <si>
    <t>Ермаков Н.И., Муратов В.А.</t>
  </si>
  <si>
    <t xml:space="preserve">Лобас Виктор </t>
  </si>
  <si>
    <t>Санкт-Петербург,                   Р. Башкортостан</t>
  </si>
  <si>
    <t>Никулин К.В., Никулина Л.В., Андреева А.Г.</t>
  </si>
  <si>
    <t xml:space="preserve">Грязцов Сергей </t>
  </si>
  <si>
    <t>Москва,              Нижегородская область</t>
  </si>
  <si>
    <t>Тыклин Д.Ю., Лобков Д.В.</t>
  </si>
  <si>
    <t xml:space="preserve">Казелин Михаил </t>
  </si>
  <si>
    <t>юн</t>
  </si>
  <si>
    <t>Московская область</t>
  </si>
  <si>
    <t>Казелина О.Н., Казелин С.Н., Казелин А.С.</t>
  </si>
  <si>
    <t xml:space="preserve">Кузнецов Артем </t>
  </si>
  <si>
    <t>Вологодская область</t>
  </si>
  <si>
    <t>Калинин А.А.,Шаршаринова Р.А.</t>
  </si>
  <si>
    <t xml:space="preserve">Бобырь Данила </t>
  </si>
  <si>
    <t>Санкт-Петербург</t>
  </si>
  <si>
    <t>Никулина Л.В., Никулин К.В., Лаленков Е.А.</t>
  </si>
  <si>
    <t xml:space="preserve">Сонин Вадим </t>
  </si>
  <si>
    <t>Омская область</t>
  </si>
  <si>
    <t>Фортуняк В.Е., Диких К.В.</t>
  </si>
  <si>
    <t>Кокшаров Михаил</t>
  </si>
  <si>
    <t>Челябинская область</t>
  </si>
  <si>
    <t>Сибиркин В.А.</t>
  </si>
  <si>
    <t xml:space="preserve">Золотарев Артем </t>
  </si>
  <si>
    <t>Санкт-Петербург, Тульская область</t>
  </si>
  <si>
    <t>Никулин К.,В., Никулина Л.В., Лаленков Е.А., Прусова Е.В.</t>
  </si>
  <si>
    <t xml:space="preserve">Звездин Алексей </t>
  </si>
  <si>
    <t>Костромская область</t>
  </si>
  <si>
    <t>Савельева Г.И. 
Савельев В.Г.</t>
  </si>
  <si>
    <t xml:space="preserve">Суворов Алексей </t>
  </si>
  <si>
    <t>Кировская область</t>
  </si>
  <si>
    <t>Плюснин А.В.</t>
  </si>
  <si>
    <t xml:space="preserve">Юнин Егор </t>
  </si>
  <si>
    <t>Зайцева И.В.</t>
  </si>
  <si>
    <t xml:space="preserve">Итальев Андрей </t>
  </si>
  <si>
    <t>Кичигин О.А., Малышева Е.А.</t>
  </si>
  <si>
    <t xml:space="preserve">Рафиков Руслан </t>
  </si>
  <si>
    <t>Паночин А.В.</t>
  </si>
  <si>
    <t xml:space="preserve">Есин Алексей </t>
  </si>
  <si>
    <t>Московская область, Краснодарский край</t>
  </si>
  <si>
    <t>Муратов В.А., Есин А.Ю.</t>
  </si>
  <si>
    <t>DNF</t>
  </si>
  <si>
    <t xml:space="preserve">Муштаков Виктор </t>
  </si>
  <si>
    <t>Алтайский край</t>
  </si>
  <si>
    <t>Конюхов А.А.</t>
  </si>
  <si>
    <t>WDR</t>
  </si>
  <si>
    <t>Начало: 11:45</t>
  </si>
  <si>
    <t>t льда: -6,3</t>
  </si>
  <si>
    <t>Окончание: 12:10</t>
  </si>
  <si>
    <t>t воздуха: +14,6</t>
  </si>
  <si>
    <t>влажность: 38 %</t>
  </si>
  <si>
    <t>Стартер: Волнухин Е.В.</t>
  </si>
  <si>
    <t>Главный судья соревнований</t>
  </si>
  <si>
    <t>Баканов В.В.</t>
  </si>
</sst>
</file>

<file path=xl/styles.xml><?xml version="1.0" encoding="utf-8"?>
<styleSheet xmlns="http://schemas.openxmlformats.org/spreadsheetml/2006/main">
  <numFmts count="5">
    <numFmt numFmtId="164" formatCode="mm/ss.00"/>
    <numFmt numFmtId="165" formatCode="m/ss.00"/>
    <numFmt numFmtId="166" formatCode="0.000"/>
    <numFmt numFmtId="167" formatCode="\(0\)"/>
    <numFmt numFmtId="168" formatCode="00.00"/>
  </numFmts>
  <fonts count="15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20"/>
      <name val="Monotype Corsiva"/>
      <family val="4"/>
      <charset val="204"/>
    </font>
    <font>
      <b/>
      <sz val="22"/>
      <name val="Monotype Corsiva"/>
      <family val="4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5" fontId="8" fillId="0" borderId="3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164" fontId="2" fillId="0" borderId="0" xfId="0" applyNumberFormat="1" applyFont="1" applyFill="1" applyBorder="1" applyAlignment="1">
      <alignment vertical="justify"/>
    </xf>
    <xf numFmtId="165" fontId="8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/>
    </xf>
    <xf numFmtId="167" fontId="2" fillId="0" borderId="0" xfId="0" applyNumberFormat="1" applyFont="1" applyBorder="1" applyAlignment="1">
      <alignment horizontal="center" vertical="justify"/>
    </xf>
    <xf numFmtId="168" fontId="2" fillId="0" borderId="0" xfId="0" applyNumberFormat="1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vertical="justify"/>
    </xf>
    <xf numFmtId="165" fontId="8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/>
    </xf>
    <xf numFmtId="168" fontId="2" fillId="0" borderId="1" xfId="0" applyNumberFormat="1" applyFont="1" applyBorder="1" applyAlignment="1">
      <alignment horizontal="left" vertical="justify" wrapText="1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Border="1" applyAlignment="1">
      <alignment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165" fontId="2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left" vertical="justify"/>
    </xf>
    <xf numFmtId="168" fontId="2" fillId="0" borderId="0" xfId="0" applyNumberFormat="1" applyFont="1" applyBorder="1" applyAlignment="1">
      <alignment horizontal="left" vertical="justify" wrapText="1"/>
    </xf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164" fontId="2" fillId="0" borderId="0" xfId="0" applyNumberFormat="1" applyFont="1" applyBorder="1" applyAlignment="1">
      <alignment vertical="justify"/>
    </xf>
    <xf numFmtId="0" fontId="2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219075</xdr:rowOff>
    </xdr:from>
    <xdr:to>
      <xdr:col>7</xdr:col>
      <xdr:colOff>906065</xdr:colOff>
      <xdr:row>0</xdr:row>
      <xdr:rowOff>628650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0" y="219075"/>
          <a:ext cx="95369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0</xdr:row>
      <xdr:rowOff>9525</xdr:rowOff>
    </xdr:from>
    <xdr:to>
      <xdr:col>2</xdr:col>
      <xdr:colOff>238125</xdr:colOff>
      <xdr:row>1</xdr:row>
      <xdr:rowOff>95250</xdr:rowOff>
    </xdr:to>
    <xdr:pic>
      <xdr:nvPicPr>
        <xdr:cNvPr id="3" name="Рисунок 7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2900" y="9525"/>
          <a:ext cx="781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0</xdr:row>
      <xdr:rowOff>238125</xdr:rowOff>
    </xdr:from>
    <xdr:to>
      <xdr:col>3</xdr:col>
      <xdr:colOff>876300</xdr:colOff>
      <xdr:row>0</xdr:row>
      <xdr:rowOff>676275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6825" y="238125"/>
          <a:ext cx="1009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0</xdr:row>
      <xdr:rowOff>238125</xdr:rowOff>
    </xdr:from>
    <xdr:to>
      <xdr:col>6</xdr:col>
      <xdr:colOff>527447</xdr:colOff>
      <xdr:row>0</xdr:row>
      <xdr:rowOff>647700</xdr:rowOff>
    </xdr:to>
    <xdr:pic>
      <xdr:nvPicPr>
        <xdr:cNvPr id="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71725" y="238125"/>
          <a:ext cx="1051322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38100</xdr:colOff>
      <xdr:row>2</xdr:row>
      <xdr:rowOff>104775</xdr:rowOff>
    </xdr:from>
    <xdr:to>
      <xdr:col>21</xdr:col>
      <xdr:colOff>371475</xdr:colOff>
      <xdr:row>3</xdr:row>
      <xdr:rowOff>114300</xdr:rowOff>
    </xdr:to>
    <xdr:pic>
      <xdr:nvPicPr>
        <xdr:cNvPr id="6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839200" y="1285875"/>
          <a:ext cx="942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257175</xdr:colOff>
      <xdr:row>2</xdr:row>
      <xdr:rowOff>85725</xdr:rowOff>
    </xdr:from>
    <xdr:to>
      <xdr:col>19</xdr:col>
      <xdr:colOff>581025</xdr:colOff>
      <xdr:row>3</xdr:row>
      <xdr:rowOff>114300</xdr:rowOff>
    </xdr:to>
    <xdr:pic>
      <xdr:nvPicPr>
        <xdr:cNvPr id="7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839075" y="12668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2</xdr:row>
      <xdr:rowOff>76200</xdr:rowOff>
    </xdr:from>
    <xdr:to>
      <xdr:col>18</xdr:col>
      <xdr:colOff>200025</xdr:colOff>
      <xdr:row>3</xdr:row>
      <xdr:rowOff>133350</xdr:rowOff>
    </xdr:to>
    <xdr:pic>
      <xdr:nvPicPr>
        <xdr:cNvPr id="8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58000" y="1257300"/>
          <a:ext cx="9239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457200</xdr:colOff>
      <xdr:row>0</xdr:row>
      <xdr:rowOff>19050</xdr:rowOff>
    </xdr:from>
    <xdr:to>
      <xdr:col>14</xdr:col>
      <xdr:colOff>288132</xdr:colOff>
      <xdr:row>1</xdr:row>
      <xdr:rowOff>85725</xdr:rowOff>
    </xdr:to>
    <xdr:pic>
      <xdr:nvPicPr>
        <xdr:cNvPr id="9" name="Рисунок 5" descr="F:\23-25.10.2015 г. - Шавырин\КБМ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48300" y="19050"/>
          <a:ext cx="592932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1038225</xdr:colOff>
      <xdr:row>0</xdr:row>
      <xdr:rowOff>85725</xdr:rowOff>
    </xdr:from>
    <xdr:to>
      <xdr:col>11</xdr:col>
      <xdr:colOff>419100</xdr:colOff>
      <xdr:row>1</xdr:row>
      <xdr:rowOff>66675</xdr:rowOff>
    </xdr:to>
    <xdr:pic>
      <xdr:nvPicPr>
        <xdr:cNvPr id="10" name="Рисунок 6" descr="F:\23-25.10.2015 г. - Шавырин\Ростех - КБМ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91050" y="85725"/>
          <a:ext cx="819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23.10.2016%20&#1075;.%20-%20&#1042;&#1089;&#1077;&#1088;&#1086;&#1089;&#1089;&#1080;&#1081;&#1089;&#1082;&#1080;&#1077;%20&#1089;&#1086;&#1088;&#1077;&#1074;.%20&#1055;&#1072;&#1084;&#1103;&#1090;&#1080;%20&#1041;.&#1048;.&#1064;&#1072;&#1074;&#1099;&#1088;&#1080;&#1085;&#1072;%20(&#1086;&#1090;&#1073;&#1086;&#1088;%20&#1085;&#1072;%20&#1050;&#1091;&#1073;&#1082;&#1080;%20&#1052;&#1080;&#1088;&#1072;)/&#1056;&#1077;&#1079;&#1091;&#1083;&#1100;&#1090;&#1072;&#1090;&#1099;%20&#1084;&#1091;&#1078;.,%20&#1078;&#1077;&#108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1 (2)"/>
      <sheetName val="500_02"/>
      <sheetName val="500_02 (2)"/>
      <sheetName val="1000_01"/>
      <sheetName val="1000_01 (2)"/>
      <sheetName val="1000_02"/>
      <sheetName val="500_21"/>
      <sheetName val="500_22"/>
      <sheetName val="1000_21"/>
      <sheetName val="1000_22"/>
      <sheetName val="1000_22 (2)"/>
      <sheetName val="1000_21 (2)"/>
      <sheetName val="1000_22 (3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III Всероссийские соревнования по конькобежному спорту</v>
          </cell>
        </row>
        <row r="2">
          <cell r="C2" t="str">
            <v>"ПАМЯТИ Б.И.ШАВЫРИНА"</v>
          </cell>
        </row>
        <row r="4">
          <cell r="C4" t="str">
            <v>21 октября 2016 г.</v>
          </cell>
        </row>
        <row r="5">
          <cell r="C5" t="str">
            <v>22 октября 2016 г.</v>
          </cell>
        </row>
        <row r="6">
          <cell r="C6" t="str">
            <v>23 октября 2016 г.</v>
          </cell>
        </row>
        <row r="7">
          <cell r="C7" t="str">
            <v>Мужчины</v>
          </cell>
        </row>
        <row r="8">
          <cell r="C8" t="str">
            <v>Женщины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tabColor rgb="FF7030A0"/>
  </sheetPr>
  <dimension ref="A1:AL43"/>
  <sheetViews>
    <sheetView tabSelected="1" view="pageBreakPreview" topLeftCell="A21" zoomScale="160" zoomScaleSheetLayoutView="160" workbookViewId="0">
      <selection activeCell="C35" sqref="C35"/>
    </sheetView>
  </sheetViews>
  <sheetFormatPr defaultRowHeight="12.75"/>
  <cols>
    <col min="1" max="1" width="6.42578125" style="2" customWidth="1"/>
    <col min="2" max="2" width="6.85546875" style="2" customWidth="1"/>
    <col min="3" max="3" width="7.7109375" style="2" customWidth="1"/>
    <col min="4" max="4" width="22.42578125" style="2" customWidth="1"/>
    <col min="5" max="5" width="10.5703125" style="2" hidden="1" customWidth="1"/>
    <col min="6" max="6" width="9.85546875" style="2" hidden="1" customWidth="1"/>
    <col min="7" max="7" width="9.85546875" style="2" customWidth="1"/>
    <col min="8" max="8" width="21.5703125" style="2" customWidth="1"/>
    <col min="9" max="9" width="26" style="2" hidden="1" customWidth="1"/>
    <col min="10" max="10" width="27" style="2" hidden="1" customWidth="1"/>
    <col min="11" max="11" width="0.7109375" style="2" hidden="1" customWidth="1"/>
    <col min="12" max="12" width="8" style="2" customWidth="1"/>
    <col min="13" max="13" width="0.85546875" style="2" hidden="1" customWidth="1"/>
    <col min="14" max="14" width="3.42578125" style="2" customWidth="1"/>
    <col min="15" max="15" width="8.5703125" style="2" customWidth="1"/>
    <col min="16" max="16" width="7.42578125" style="2" customWidth="1"/>
    <col min="17" max="17" width="4.140625" style="2" customWidth="1"/>
    <col min="18" max="18" width="7.28515625" style="2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5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36" customHeight="1">
      <c r="A2" s="3" t="str">
        <f>N_sor1</f>
        <v>III 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8" ht="26.25" customHeight="1">
      <c r="A3" s="4" t="str">
        <f>N_sor2</f>
        <v>"ПАМЯТИ Б.И.ШАВЫРИНА"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38" ht="27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38" ht="25.5" customHeight="1" thickBot="1">
      <c r="A5" s="7" t="s">
        <v>1</v>
      </c>
      <c r="B5" s="7"/>
      <c r="C5" s="7"/>
      <c r="D5" s="7"/>
      <c r="E5" s="8"/>
      <c r="F5" s="8"/>
      <c r="G5" s="8"/>
      <c r="H5" s="8"/>
      <c r="I5" s="8"/>
      <c r="J5" s="9" t="str">
        <f>D_d3</f>
        <v>23 октября 2016 г.</v>
      </c>
      <c r="K5" s="10"/>
      <c r="L5" s="10"/>
      <c r="M5" s="10"/>
      <c r="N5" s="10"/>
      <c r="O5" s="10"/>
      <c r="P5" s="10"/>
    </row>
    <row r="6" spans="1:38" ht="12" customHeight="1" thickTop="1">
      <c r="A6" s="11"/>
      <c r="B6" s="11"/>
      <c r="C6" s="11"/>
      <c r="D6" s="11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</row>
    <row r="7" spans="1:38" ht="21.6" customHeight="1">
      <c r="B7" s="15"/>
      <c r="C7" s="16" t="str">
        <f>N_un</f>
        <v>Мужчины</v>
      </c>
      <c r="D7" s="16"/>
      <c r="E7" s="16"/>
      <c r="F7" s="16"/>
      <c r="G7" s="16"/>
      <c r="H7" s="16"/>
      <c r="I7" s="16"/>
      <c r="J7" s="16"/>
      <c r="K7" s="15"/>
      <c r="L7" s="17" t="s">
        <v>2</v>
      </c>
      <c r="M7" s="15"/>
      <c r="N7" s="15"/>
      <c r="O7" s="15"/>
      <c r="P7" s="15"/>
      <c r="Q7" s="18"/>
      <c r="R7" s="19" t="s">
        <v>3</v>
      </c>
      <c r="S7" s="19" t="s">
        <v>4</v>
      </c>
      <c r="V7" s="19"/>
      <c r="W7" s="19"/>
      <c r="X7" s="20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2" customHeight="1" thickBot="1">
      <c r="A8" s="21" t="s">
        <v>5</v>
      </c>
      <c r="B8" s="21" t="s">
        <v>6</v>
      </c>
      <c r="C8" s="22" t="s">
        <v>7</v>
      </c>
      <c r="D8" s="21" t="s">
        <v>8</v>
      </c>
      <c r="E8" s="21" t="s">
        <v>9</v>
      </c>
      <c r="F8" s="21" t="s">
        <v>10</v>
      </c>
      <c r="G8" s="21" t="s">
        <v>10</v>
      </c>
      <c r="H8" s="21" t="s">
        <v>11</v>
      </c>
      <c r="I8" s="21" t="s">
        <v>11</v>
      </c>
      <c r="J8" s="21" t="s">
        <v>12</v>
      </c>
      <c r="K8" s="21"/>
      <c r="L8" s="21" t="s">
        <v>13</v>
      </c>
      <c r="M8" s="21" t="s">
        <v>14</v>
      </c>
      <c r="N8" s="21"/>
      <c r="O8" s="21" t="s">
        <v>15</v>
      </c>
      <c r="P8" s="21" t="s">
        <v>16</v>
      </c>
      <c r="Q8" s="18"/>
      <c r="R8" s="23"/>
      <c r="S8" s="23"/>
      <c r="V8" s="19"/>
      <c r="W8" s="19"/>
      <c r="X8" s="20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27.75" customHeight="1" thickTop="1">
      <c r="A9" s="24">
        <v>1</v>
      </c>
      <c r="B9" s="25">
        <v>44</v>
      </c>
      <c r="C9" s="25" t="s">
        <v>17</v>
      </c>
      <c r="D9" s="26" t="s">
        <v>18</v>
      </c>
      <c r="E9" s="27" t="s">
        <v>19</v>
      </c>
      <c r="F9" s="28">
        <v>34444</v>
      </c>
      <c r="G9" s="27" t="s">
        <v>20</v>
      </c>
      <c r="H9" s="29" t="s">
        <v>21</v>
      </c>
      <c r="I9" s="30" t="s">
        <v>22</v>
      </c>
      <c r="J9" s="30"/>
      <c r="K9" s="31"/>
      <c r="L9" s="32">
        <f>(Q9*60+R9)/86400</f>
        <v>8.0694444444444444E-4</v>
      </c>
      <c r="M9" s="33"/>
      <c r="N9" s="34"/>
      <c r="O9" s="35">
        <f>(L9-L$9)*86400</f>
        <v>0</v>
      </c>
      <c r="P9" s="36" t="s">
        <v>23</v>
      </c>
      <c r="Q9" s="24">
        <v>1</v>
      </c>
      <c r="R9" s="37">
        <v>9.7200000000000006</v>
      </c>
      <c r="S9" s="23"/>
      <c r="V9" s="19"/>
      <c r="W9" s="19"/>
      <c r="X9" s="20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6.149999999999999" customHeight="1">
      <c r="A10" s="38">
        <v>2</v>
      </c>
      <c r="B10" s="20">
        <v>46</v>
      </c>
      <c r="C10" s="20" t="s">
        <v>17</v>
      </c>
      <c r="D10" s="39" t="s">
        <v>24</v>
      </c>
      <c r="E10" s="20" t="s">
        <v>19</v>
      </c>
      <c r="F10" s="40">
        <v>32822</v>
      </c>
      <c r="G10" s="20" t="s">
        <v>20</v>
      </c>
      <c r="H10" s="41" t="s">
        <v>25</v>
      </c>
      <c r="I10" s="41" t="s">
        <v>26</v>
      </c>
      <c r="J10" s="41"/>
      <c r="K10" s="42"/>
      <c r="L10" s="43">
        <f>(Q10*60+R10)/86400</f>
        <v>8.1701388888888893E-4</v>
      </c>
      <c r="M10" s="44"/>
      <c r="N10" s="45"/>
      <c r="O10" s="46">
        <f>(L10-L$9)*86400</f>
        <v>0.8700000000000041</v>
      </c>
      <c r="P10" s="24" t="s">
        <v>23</v>
      </c>
      <c r="Q10" s="18">
        <v>1</v>
      </c>
      <c r="R10" s="23">
        <v>10.59</v>
      </c>
      <c r="S10" s="23"/>
      <c r="V10" s="19"/>
      <c r="W10" s="19"/>
      <c r="X10" s="20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6.149999999999999" customHeight="1">
      <c r="A11" s="38">
        <v>3</v>
      </c>
      <c r="B11" s="20">
        <v>42</v>
      </c>
      <c r="C11" s="20" t="s">
        <v>27</v>
      </c>
      <c r="D11" s="39" t="s">
        <v>28</v>
      </c>
      <c r="E11" s="20" t="s">
        <v>19</v>
      </c>
      <c r="F11" s="40">
        <v>34044</v>
      </c>
      <c r="G11" s="20" t="s">
        <v>29</v>
      </c>
      <c r="H11" s="41" t="s">
        <v>30</v>
      </c>
      <c r="I11" s="41" t="s">
        <v>22</v>
      </c>
      <c r="J11" s="41"/>
      <c r="K11" s="41"/>
      <c r="L11" s="43">
        <f>(Q11*60+R11)/86400</f>
        <v>8.2303240740740741E-4</v>
      </c>
      <c r="M11" s="44"/>
      <c r="N11" s="45">
        <v>2</v>
      </c>
      <c r="O11" s="46">
        <f>(L11-L$9)*86400</f>
        <v>1.390000000000001</v>
      </c>
      <c r="P11" s="24" t="s">
        <v>23</v>
      </c>
      <c r="Q11" s="18">
        <v>1</v>
      </c>
      <c r="R11" s="23">
        <v>11.11</v>
      </c>
      <c r="S11" s="23"/>
      <c r="V11" s="19"/>
      <c r="W11" s="19"/>
      <c r="X11" s="20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ht="27.75" customHeight="1">
      <c r="A12" s="47">
        <v>4</v>
      </c>
      <c r="B12" s="48">
        <v>60</v>
      </c>
      <c r="C12" s="48" t="s">
        <v>27</v>
      </c>
      <c r="D12" s="49" t="s">
        <v>31</v>
      </c>
      <c r="E12" s="48" t="s">
        <v>19</v>
      </c>
      <c r="F12" s="50">
        <v>34882</v>
      </c>
      <c r="G12" s="48" t="s">
        <v>29</v>
      </c>
      <c r="H12" s="29" t="s">
        <v>32</v>
      </c>
      <c r="I12" s="29" t="s">
        <v>33</v>
      </c>
      <c r="J12" s="29"/>
      <c r="K12" s="29"/>
      <c r="L12" s="51">
        <f>(Q12*60+R12)/86400</f>
        <v>8.2303240740740741E-4</v>
      </c>
      <c r="M12" s="52"/>
      <c r="N12" s="53">
        <v>7</v>
      </c>
      <c r="O12" s="54">
        <f>(L12-L$9)*86400</f>
        <v>1.390000000000001</v>
      </c>
      <c r="P12" s="24" t="s">
        <v>23</v>
      </c>
      <c r="Q12" s="18">
        <v>1</v>
      </c>
      <c r="R12" s="23">
        <v>11.11</v>
      </c>
      <c r="S12" s="23"/>
      <c r="V12" s="19"/>
      <c r="W12" s="19"/>
      <c r="X12" s="20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ht="29.25" customHeight="1">
      <c r="A13" s="47">
        <v>5</v>
      </c>
      <c r="B13" s="48">
        <v>72</v>
      </c>
      <c r="C13" s="48" t="s">
        <v>27</v>
      </c>
      <c r="D13" s="49" t="s">
        <v>34</v>
      </c>
      <c r="E13" s="48" t="s">
        <v>19</v>
      </c>
      <c r="F13" s="50">
        <v>34745</v>
      </c>
      <c r="G13" s="48" t="s">
        <v>23</v>
      </c>
      <c r="H13" s="29" t="s">
        <v>35</v>
      </c>
      <c r="I13" s="29" t="s">
        <v>36</v>
      </c>
      <c r="J13" s="29"/>
      <c r="K13" s="29"/>
      <c r="L13" s="51">
        <f>(Q13*60+R13)/86400</f>
        <v>8.267361111111112E-4</v>
      </c>
      <c r="M13" s="52"/>
      <c r="N13" s="53"/>
      <c r="O13" s="54">
        <f>(L13-L$9)*86400</f>
        <v>1.7100000000000084</v>
      </c>
      <c r="P13" s="24" t="s">
        <v>23</v>
      </c>
      <c r="Q13" s="18">
        <v>1</v>
      </c>
      <c r="R13" s="23">
        <v>11.43</v>
      </c>
      <c r="S13" s="23"/>
      <c r="V13" s="19"/>
      <c r="W13" s="19"/>
      <c r="X13" s="20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ht="29.25" customHeight="1">
      <c r="A14" s="47">
        <v>6</v>
      </c>
      <c r="B14" s="48">
        <v>54</v>
      </c>
      <c r="C14" s="48" t="s">
        <v>27</v>
      </c>
      <c r="D14" s="49" t="s">
        <v>37</v>
      </c>
      <c r="E14" s="48" t="s">
        <v>19</v>
      </c>
      <c r="F14" s="50">
        <v>31619</v>
      </c>
      <c r="G14" s="48" t="s">
        <v>29</v>
      </c>
      <c r="H14" s="29" t="s">
        <v>38</v>
      </c>
      <c r="I14" s="29" t="s">
        <v>39</v>
      </c>
      <c r="J14" s="29"/>
      <c r="K14" s="29"/>
      <c r="L14" s="51">
        <f>(Q14*60+R14)/86400</f>
        <v>8.2951388888888886E-4</v>
      </c>
      <c r="M14" s="52"/>
      <c r="N14" s="53"/>
      <c r="O14" s="54">
        <f>(L14-L$9)*86400</f>
        <v>1.9499999999999975</v>
      </c>
      <c r="P14" s="24" t="s">
        <v>23</v>
      </c>
      <c r="Q14" s="18">
        <v>1</v>
      </c>
      <c r="R14" s="23">
        <v>11.67</v>
      </c>
      <c r="S14" s="23"/>
      <c r="V14" s="19"/>
      <c r="W14" s="19"/>
      <c r="X14" s="20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ht="16.149999999999999" customHeight="1">
      <c r="A15" s="38">
        <v>7</v>
      </c>
      <c r="B15" s="20">
        <v>58</v>
      </c>
      <c r="C15" s="20" t="s">
        <v>27</v>
      </c>
      <c r="D15" s="39" t="s">
        <v>40</v>
      </c>
      <c r="E15" s="20" t="s">
        <v>41</v>
      </c>
      <c r="F15" s="40">
        <v>35327</v>
      </c>
      <c r="G15" s="20" t="s">
        <v>29</v>
      </c>
      <c r="H15" s="41" t="s">
        <v>42</v>
      </c>
      <c r="I15" s="41" t="s">
        <v>43</v>
      </c>
      <c r="J15" s="41"/>
      <c r="K15" s="41"/>
      <c r="L15" s="43">
        <f>(Q15*60+R15)/86400</f>
        <v>8.3020833333333341E-4</v>
      </c>
      <c r="M15" s="44"/>
      <c r="N15" s="45"/>
      <c r="O15" s="46">
        <f>(L15-L$9)*86400</f>
        <v>2.0100000000000064</v>
      </c>
      <c r="P15" s="24" t="s">
        <v>23</v>
      </c>
      <c r="Q15" s="18">
        <v>1</v>
      </c>
      <c r="R15" s="23">
        <v>11.73</v>
      </c>
      <c r="S15" s="23"/>
      <c r="V15" s="19"/>
      <c r="W15" s="19"/>
      <c r="X15" s="20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38" ht="16.149999999999999" customHeight="1">
      <c r="A16" s="38">
        <v>8</v>
      </c>
      <c r="B16" s="20">
        <v>38</v>
      </c>
      <c r="C16" s="20" t="s">
        <v>17</v>
      </c>
      <c r="D16" s="39" t="s">
        <v>44</v>
      </c>
      <c r="E16" s="20" t="s">
        <v>19</v>
      </c>
      <c r="F16" s="40">
        <v>32095</v>
      </c>
      <c r="G16" s="20" t="s">
        <v>29</v>
      </c>
      <c r="H16" s="41" t="s">
        <v>45</v>
      </c>
      <c r="I16" s="41" t="s">
        <v>46</v>
      </c>
      <c r="J16" s="41"/>
      <c r="K16" s="42"/>
      <c r="L16" s="43">
        <f>(Q16*60+R16)/86400</f>
        <v>8.3159722222222218E-4</v>
      </c>
      <c r="M16" s="44"/>
      <c r="N16" s="45"/>
      <c r="O16" s="46">
        <f>(L16-L$9)*86400</f>
        <v>2.1299999999999963</v>
      </c>
      <c r="P16" s="24" t="s">
        <v>23</v>
      </c>
      <c r="Q16" s="18">
        <v>1</v>
      </c>
      <c r="R16" s="23">
        <v>11.85</v>
      </c>
      <c r="S16" s="23"/>
      <c r="V16" s="19"/>
      <c r="W16" s="19"/>
      <c r="X16" s="2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ht="16.149999999999999" customHeight="1">
      <c r="A17" s="38">
        <v>9</v>
      </c>
      <c r="B17" s="20">
        <v>67</v>
      </c>
      <c r="C17" s="20" t="s">
        <v>17</v>
      </c>
      <c r="D17" s="39" t="s">
        <v>47</v>
      </c>
      <c r="E17" s="20" t="s">
        <v>19</v>
      </c>
      <c r="F17" s="40">
        <v>35088</v>
      </c>
      <c r="G17" s="20" t="s">
        <v>23</v>
      </c>
      <c r="H17" s="41" t="s">
        <v>48</v>
      </c>
      <c r="I17" s="41" t="s">
        <v>49</v>
      </c>
      <c r="J17" s="41"/>
      <c r="K17" s="42"/>
      <c r="L17" s="43">
        <f>(Q17*60+R17)/86400</f>
        <v>8.3287037037037043E-4</v>
      </c>
      <c r="M17" s="44"/>
      <c r="N17" s="45"/>
      <c r="O17" s="46">
        <f>(L17-L$9)*86400</f>
        <v>2.2400000000000051</v>
      </c>
      <c r="P17" s="24" t="s">
        <v>23</v>
      </c>
      <c r="Q17" s="18">
        <v>1</v>
      </c>
      <c r="R17" s="23">
        <v>11.96</v>
      </c>
      <c r="S17" s="23"/>
      <c r="V17" s="19"/>
      <c r="W17" s="19"/>
      <c r="X17" s="20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ht="16.149999999999999" customHeight="1">
      <c r="A18" s="38">
        <v>10</v>
      </c>
      <c r="B18" s="20">
        <v>61</v>
      </c>
      <c r="C18" s="20" t="s">
        <v>27</v>
      </c>
      <c r="D18" s="39" t="s">
        <v>50</v>
      </c>
      <c r="E18" s="40" t="s">
        <v>19</v>
      </c>
      <c r="F18" s="40">
        <v>35364</v>
      </c>
      <c r="G18" s="20" t="s">
        <v>23</v>
      </c>
      <c r="H18" s="41" t="s">
        <v>51</v>
      </c>
      <c r="I18" s="41" t="s">
        <v>52</v>
      </c>
      <c r="J18" s="41"/>
      <c r="K18" s="41"/>
      <c r="L18" s="43">
        <f>(Q18*60+R18)/86400</f>
        <v>8.3495370370370375E-4</v>
      </c>
      <c r="M18" s="44"/>
      <c r="N18" s="45"/>
      <c r="O18" s="46">
        <f>(L18-L$9)*86400</f>
        <v>2.4200000000000039</v>
      </c>
      <c r="P18" s="24" t="s">
        <v>23</v>
      </c>
      <c r="Q18" s="18">
        <v>1</v>
      </c>
      <c r="R18" s="23">
        <v>12.14</v>
      </c>
      <c r="S18" s="23"/>
      <c r="V18" s="19"/>
      <c r="W18" s="19"/>
      <c r="X18" s="20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ht="16.149999999999999" customHeight="1">
      <c r="A19" s="38">
        <v>11</v>
      </c>
      <c r="B19" s="20">
        <v>81</v>
      </c>
      <c r="C19" s="20" t="s">
        <v>17</v>
      </c>
      <c r="D19" s="39" t="s">
        <v>53</v>
      </c>
      <c r="E19" s="20" t="s">
        <v>19</v>
      </c>
      <c r="F19" s="40">
        <v>32499</v>
      </c>
      <c r="G19" s="20" t="s">
        <v>23</v>
      </c>
      <c r="H19" s="41" t="s">
        <v>54</v>
      </c>
      <c r="I19" s="41" t="s">
        <v>55</v>
      </c>
      <c r="J19" s="41"/>
      <c r="K19" s="42"/>
      <c r="L19" s="43">
        <f>(Q19*60+R19)/86400</f>
        <v>8.3784722222222225E-4</v>
      </c>
      <c r="M19" s="44"/>
      <c r="N19" s="45"/>
      <c r="O19" s="46">
        <f>(L19-L$9)*86400</f>
        <v>2.6700000000000026</v>
      </c>
      <c r="P19" s="24" t="s">
        <v>23</v>
      </c>
      <c r="Q19" s="18">
        <v>1</v>
      </c>
      <c r="R19" s="23">
        <v>12.39</v>
      </c>
      <c r="S19" s="23"/>
      <c r="V19" s="19"/>
      <c r="W19" s="19"/>
      <c r="X19" s="2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ht="27.75" customHeight="1">
      <c r="A20" s="47">
        <v>12</v>
      </c>
      <c r="B20" s="48">
        <v>74</v>
      </c>
      <c r="C20" s="48" t="s">
        <v>27</v>
      </c>
      <c r="D20" s="49" t="s">
        <v>56</v>
      </c>
      <c r="E20" s="48" t="s">
        <v>41</v>
      </c>
      <c r="F20" s="50">
        <v>35522</v>
      </c>
      <c r="G20" s="48" t="s">
        <v>23</v>
      </c>
      <c r="H20" s="29" t="s">
        <v>57</v>
      </c>
      <c r="I20" s="29" t="s">
        <v>58</v>
      </c>
      <c r="J20" s="29"/>
      <c r="K20" s="29"/>
      <c r="L20" s="51">
        <f>(Q20*60+R20)/86400</f>
        <v>8.4317129629629618E-4</v>
      </c>
      <c r="M20" s="52"/>
      <c r="N20" s="53"/>
      <c r="O20" s="54">
        <f>(L20-L$9)*86400</f>
        <v>3.1299999999999906</v>
      </c>
      <c r="P20" s="24" t="s">
        <v>23</v>
      </c>
      <c r="Q20" s="18">
        <v>1</v>
      </c>
      <c r="R20" s="23">
        <v>12.85</v>
      </c>
      <c r="S20" s="23"/>
      <c r="V20" s="19"/>
      <c r="W20" s="19"/>
      <c r="X20" s="20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6.149999999999999" customHeight="1">
      <c r="A21" s="38">
        <v>13</v>
      </c>
      <c r="B21" s="20">
        <v>41</v>
      </c>
      <c r="C21" s="20" t="s">
        <v>27</v>
      </c>
      <c r="D21" s="39" t="s">
        <v>59</v>
      </c>
      <c r="E21" s="20" t="s">
        <v>19</v>
      </c>
      <c r="F21" s="40">
        <v>34170</v>
      </c>
      <c r="G21" s="20" t="s">
        <v>23</v>
      </c>
      <c r="H21" s="41" t="s">
        <v>60</v>
      </c>
      <c r="I21" s="41" t="s">
        <v>61</v>
      </c>
      <c r="J21" s="41"/>
      <c r="K21" s="41"/>
      <c r="L21" s="43">
        <f>(Q21*60+R21)/86400</f>
        <v>8.4363425925925925E-4</v>
      </c>
      <c r="M21" s="44"/>
      <c r="N21" s="45"/>
      <c r="O21" s="46">
        <f>(L21-L$9)*86400</f>
        <v>3.1699999999999995</v>
      </c>
      <c r="P21" s="24" t="s">
        <v>23</v>
      </c>
      <c r="Q21" s="18">
        <v>1</v>
      </c>
      <c r="R21" s="23">
        <v>12.89</v>
      </c>
      <c r="S21" s="23"/>
      <c r="V21" s="19"/>
      <c r="W21" s="19"/>
      <c r="X21" s="20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6.149999999999999" customHeight="1">
      <c r="A22" s="38">
        <v>14</v>
      </c>
      <c r="B22" s="20">
        <v>39</v>
      </c>
      <c r="C22" s="20" t="s">
        <v>17</v>
      </c>
      <c r="D22" s="39" t="s">
        <v>62</v>
      </c>
      <c r="E22" s="20" t="s">
        <v>19</v>
      </c>
      <c r="F22" s="40">
        <v>33498</v>
      </c>
      <c r="G22" s="20" t="s">
        <v>29</v>
      </c>
      <c r="H22" s="41" t="s">
        <v>63</v>
      </c>
      <c r="I22" s="41" t="s">
        <v>64</v>
      </c>
      <c r="J22" s="41"/>
      <c r="K22" s="42"/>
      <c r="L22" s="43">
        <f>(Q22*60+R22)/86400</f>
        <v>8.4467592592592602E-4</v>
      </c>
      <c r="M22" s="44"/>
      <c r="N22" s="45"/>
      <c r="O22" s="46">
        <f>(L22-L$9)*86400</f>
        <v>3.2600000000000082</v>
      </c>
      <c r="P22" s="24" t="s">
        <v>23</v>
      </c>
      <c r="Q22" s="18">
        <v>1</v>
      </c>
      <c r="R22" s="23">
        <v>12.98</v>
      </c>
      <c r="S22" s="23"/>
      <c r="V22" s="19"/>
      <c r="W22" s="19"/>
      <c r="X22" s="20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6.149999999999999" customHeight="1">
      <c r="A23" s="38">
        <v>15</v>
      </c>
      <c r="B23" s="20">
        <v>51</v>
      </c>
      <c r="C23" s="20" t="s">
        <v>17</v>
      </c>
      <c r="D23" s="39" t="s">
        <v>65</v>
      </c>
      <c r="E23" s="20" t="s">
        <v>41</v>
      </c>
      <c r="F23" s="40">
        <v>35628</v>
      </c>
      <c r="G23" s="20" t="s">
        <v>23</v>
      </c>
      <c r="H23" s="41" t="s">
        <v>25</v>
      </c>
      <c r="I23" s="41" t="s">
        <v>66</v>
      </c>
      <c r="J23" s="41"/>
      <c r="K23" s="42"/>
      <c r="L23" s="43">
        <f>(Q23*60+R23)/86400</f>
        <v>8.4594907407407416E-4</v>
      </c>
      <c r="M23" s="44"/>
      <c r="N23" s="45"/>
      <c r="O23" s="46">
        <f>(L23-L$9)*86400</f>
        <v>3.3700000000000077</v>
      </c>
      <c r="P23" s="24" t="s">
        <v>23</v>
      </c>
      <c r="Q23" s="18">
        <v>1</v>
      </c>
      <c r="R23" s="23">
        <v>13.09</v>
      </c>
      <c r="S23" s="23"/>
      <c r="V23" s="19"/>
      <c r="W23" s="19"/>
      <c r="X23" s="20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16.149999999999999" customHeight="1">
      <c r="A24" s="38">
        <v>16</v>
      </c>
      <c r="B24" s="20">
        <v>68</v>
      </c>
      <c r="C24" s="20" t="s">
        <v>27</v>
      </c>
      <c r="D24" s="39" t="s">
        <v>67</v>
      </c>
      <c r="E24" s="20" t="s">
        <v>19</v>
      </c>
      <c r="F24" s="40">
        <v>33962</v>
      </c>
      <c r="G24" s="20" t="s">
        <v>23</v>
      </c>
      <c r="H24" s="41" t="s">
        <v>48</v>
      </c>
      <c r="I24" s="41" t="s">
        <v>68</v>
      </c>
      <c r="J24" s="41"/>
      <c r="K24" s="41"/>
      <c r="L24" s="43">
        <f>(Q24*60+R24)/86400</f>
        <v>8.4606481481481479E-4</v>
      </c>
      <c r="M24" s="44"/>
      <c r="N24" s="45"/>
      <c r="O24" s="46">
        <f>(L24-L$9)*86400</f>
        <v>3.3799999999999981</v>
      </c>
      <c r="P24" s="24" t="s">
        <v>23</v>
      </c>
      <c r="Q24" s="18">
        <v>1</v>
      </c>
      <c r="R24" s="23">
        <v>13.1</v>
      </c>
      <c r="S24" s="23"/>
      <c r="V24" s="19"/>
      <c r="W24" s="19"/>
      <c r="X24" s="20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16.149999999999999" customHeight="1">
      <c r="A25" s="38">
        <v>17</v>
      </c>
      <c r="B25" s="20">
        <v>57</v>
      </c>
      <c r="C25" s="20" t="s">
        <v>17</v>
      </c>
      <c r="D25" s="39" t="s">
        <v>69</v>
      </c>
      <c r="E25" s="40" t="s">
        <v>41</v>
      </c>
      <c r="F25" s="40">
        <v>35265</v>
      </c>
      <c r="G25" s="20" t="s">
        <v>23</v>
      </c>
      <c r="H25" s="41" t="s">
        <v>42</v>
      </c>
      <c r="I25" s="41" t="s">
        <v>70</v>
      </c>
      <c r="J25" s="41"/>
      <c r="K25" s="42"/>
      <c r="L25" s="43">
        <f>(Q25*60+R25)/86400</f>
        <v>8.5451388888888892E-4</v>
      </c>
      <c r="M25" s="44"/>
      <c r="N25" s="45"/>
      <c r="O25" s="46">
        <f>(L25-L$9)*86400</f>
        <v>4.110000000000003</v>
      </c>
      <c r="P25" s="24" t="s">
        <v>23</v>
      </c>
      <c r="Q25" s="18">
        <v>1</v>
      </c>
      <c r="R25" s="23">
        <v>13.83</v>
      </c>
      <c r="S25" s="23"/>
      <c r="V25" s="19"/>
      <c r="W25" s="19"/>
      <c r="X25" s="20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ht="30.75" customHeight="1">
      <c r="A26" s="47"/>
      <c r="B26" s="48">
        <v>59</v>
      </c>
      <c r="C26" s="48" t="s">
        <v>27</v>
      </c>
      <c r="D26" s="49" t="s">
        <v>71</v>
      </c>
      <c r="E26" s="48" t="s">
        <v>19</v>
      </c>
      <c r="F26" s="50">
        <v>32114</v>
      </c>
      <c r="G26" s="48" t="s">
        <v>29</v>
      </c>
      <c r="H26" s="29" t="s">
        <v>72</v>
      </c>
      <c r="I26" s="29" t="s">
        <v>73</v>
      </c>
      <c r="J26" s="29"/>
      <c r="K26" s="29"/>
      <c r="L26" s="51" t="s">
        <v>74</v>
      </c>
      <c r="M26" s="52"/>
      <c r="N26" s="53"/>
      <c r="O26" s="54"/>
      <c r="P26" s="47"/>
      <c r="Q26" s="18"/>
      <c r="R26" s="23"/>
      <c r="S26" s="23"/>
      <c r="V26" s="19"/>
      <c r="W26" s="19"/>
      <c r="X26" s="20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6.149999999999999" customHeight="1">
      <c r="A27" s="38"/>
      <c r="B27" s="20">
        <v>34</v>
      </c>
      <c r="C27" s="20" t="s">
        <v>17</v>
      </c>
      <c r="D27" s="39" t="s">
        <v>75</v>
      </c>
      <c r="E27" s="20" t="s">
        <v>41</v>
      </c>
      <c r="F27" s="40">
        <v>35418</v>
      </c>
      <c r="G27" s="20" t="s">
        <v>29</v>
      </c>
      <c r="H27" s="41" t="s">
        <v>76</v>
      </c>
      <c r="I27" s="41" t="s">
        <v>77</v>
      </c>
      <c r="J27" s="41"/>
      <c r="K27" s="42"/>
      <c r="L27" s="43" t="s">
        <v>78</v>
      </c>
      <c r="M27" s="44"/>
      <c r="N27" s="45"/>
      <c r="O27" s="46"/>
      <c r="P27" s="38"/>
      <c r="Q27" s="18"/>
      <c r="R27" s="23"/>
      <c r="S27" s="23"/>
      <c r="V27" s="19"/>
      <c r="W27" s="19"/>
      <c r="X27" s="20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4.5" customHeight="1" thickBot="1">
      <c r="A28" s="55"/>
      <c r="B28" s="56"/>
      <c r="C28" s="56"/>
      <c r="D28" s="57"/>
      <c r="E28" s="58"/>
      <c r="F28" s="59"/>
      <c r="G28" s="59"/>
      <c r="H28" s="60"/>
      <c r="I28" s="60"/>
      <c r="J28" s="60"/>
      <c r="K28" s="61"/>
      <c r="L28" s="62"/>
      <c r="M28" s="63"/>
      <c r="N28" s="63"/>
      <c r="O28" s="64"/>
      <c r="P28" s="55"/>
      <c r="Q28" s="18"/>
      <c r="R28" s="23"/>
      <c r="S28" s="23"/>
      <c r="V28" s="19"/>
      <c r="W28" s="19"/>
      <c r="X28" s="20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6" hidden="1" customHeight="1" thickBot="1">
      <c r="A29" s="55"/>
      <c r="B29" s="56"/>
      <c r="C29" s="56"/>
      <c r="D29" s="65"/>
      <c r="E29" s="66"/>
      <c r="F29" s="56"/>
      <c r="G29" s="56"/>
      <c r="H29" s="61"/>
      <c r="I29" s="61"/>
      <c r="J29" s="61"/>
      <c r="K29" s="67"/>
      <c r="L29" s="62"/>
      <c r="M29" s="63"/>
      <c r="N29" s="63"/>
      <c r="O29" s="64"/>
      <c r="P29" s="55"/>
      <c r="Q29" s="18"/>
      <c r="R29" s="23"/>
      <c r="S29" s="23"/>
      <c r="V29" s="19"/>
      <c r="W29" s="19"/>
      <c r="X29" s="20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15" customHeight="1" thickTop="1">
      <c r="A30" s="38"/>
      <c r="B30" s="20"/>
      <c r="C30" s="20"/>
      <c r="D30" s="68"/>
      <c r="E30" s="69"/>
      <c r="F30" s="70"/>
      <c r="G30" s="70"/>
      <c r="H30" s="71"/>
      <c r="I30" s="71"/>
      <c r="J30" s="71"/>
      <c r="K30" s="42"/>
      <c r="L30" s="72"/>
      <c r="M30" s="73"/>
      <c r="N30" s="73"/>
      <c r="O30" s="74"/>
      <c r="P30" s="38"/>
      <c r="Q30" s="18"/>
      <c r="R30" s="23"/>
      <c r="S30" s="23"/>
      <c r="V30" s="19"/>
      <c r="W30" s="19"/>
      <c r="X30" s="20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16.899999999999999" customHeight="1">
      <c r="B31" s="75" t="s">
        <v>79</v>
      </c>
      <c r="D31" s="76"/>
      <c r="E31" s="76"/>
      <c r="F31" s="76"/>
      <c r="G31" s="77"/>
      <c r="H31" s="77"/>
      <c r="L31" s="77" t="s">
        <v>80</v>
      </c>
      <c r="P31" s="78"/>
    </row>
    <row r="32" spans="1:38" ht="16.899999999999999" customHeight="1">
      <c r="B32" s="75" t="s">
        <v>81</v>
      </c>
      <c r="D32" s="79"/>
      <c r="E32" s="80"/>
      <c r="F32" s="81"/>
      <c r="G32" s="77"/>
      <c r="H32" s="77"/>
      <c r="I32" s="71"/>
      <c r="L32" s="77" t="s">
        <v>82</v>
      </c>
      <c r="P32" s="78"/>
    </row>
    <row r="33" spans="1:18" ht="16.899999999999999" customHeight="1">
      <c r="A33" s="38"/>
      <c r="B33" s="20"/>
      <c r="C33" s="20"/>
      <c r="D33" s="68"/>
      <c r="E33" s="69"/>
      <c r="F33" s="70"/>
      <c r="G33" s="70"/>
      <c r="H33" s="71"/>
      <c r="I33" s="41"/>
      <c r="J33" s="41"/>
      <c r="K33" s="82"/>
      <c r="L33" s="77" t="s">
        <v>83</v>
      </c>
      <c r="M33" s="73"/>
      <c r="N33" s="73"/>
      <c r="O33" s="74"/>
      <c r="P33" s="38"/>
      <c r="Q33" s="83"/>
      <c r="R33" s="23"/>
    </row>
    <row r="34" spans="1:18" ht="22.9" customHeight="1"/>
    <row r="35" spans="1:18">
      <c r="B35" s="75" t="s">
        <v>84</v>
      </c>
    </row>
    <row r="43" spans="1:18">
      <c r="B43" s="84" t="s">
        <v>85</v>
      </c>
      <c r="C43" s="84"/>
      <c r="D43" s="84"/>
      <c r="L43" s="85" t="s">
        <v>86</v>
      </c>
      <c r="M43" s="85"/>
      <c r="N43" s="85"/>
      <c r="O43" s="85"/>
      <c r="P43" s="85"/>
    </row>
  </sheetData>
  <dataConsolidate/>
  <mergeCells count="9">
    <mergeCell ref="C7:J7"/>
    <mergeCell ref="B43:D43"/>
    <mergeCell ref="L43:P43"/>
    <mergeCell ref="A1:P1"/>
    <mergeCell ref="A2:P2"/>
    <mergeCell ref="A3:P3"/>
    <mergeCell ref="A4:P4"/>
    <mergeCell ref="A5:D5"/>
    <mergeCell ref="J5:P5"/>
  </mergeCells>
  <pageMargins left="0.39370078740157483" right="0.39370078740157483" top="0.19685039370078741" bottom="0.19685039370078741" header="0.51181102362204722" footer="0.39370078740157483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1000_01 (2)</vt:lpstr>
      <vt:lpstr>'1000_01 (2)'!Men1000_1</vt:lpstr>
      <vt:lpstr>'1000_01 (2)'!Заголовки_для_печати</vt:lpstr>
      <vt:lpstr>'1000_01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2016-10-23T09:12:44Z</dcterms:created>
  <dcterms:modified xsi:type="dcterms:W3CDTF">2016-10-23T09:13:09Z</dcterms:modified>
</cp:coreProperties>
</file>