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3895" windowHeight="9210"/>
  </bookViews>
  <sheets>
    <sheet name="командный спринт (дев.)" sheetId="1" r:id="rId1"/>
  </sheets>
  <externalReferences>
    <externalReference r:id="rId2"/>
  </externalReferences>
  <definedNames>
    <definedName name="D_d1">[1]const!$C$4</definedName>
    <definedName name="D_d2">[1]const!$C$5</definedName>
    <definedName name="D_d3">[1]const!$C$6</definedName>
    <definedName name="Men1000_1" localSheetId="0">'командный спринт (дев.)'!#REF!</definedName>
    <definedName name="Men1000_2">#REF!</definedName>
    <definedName name="N_dev">[1]const!$C$8</definedName>
    <definedName name="N_sor1">[1]const!$C$1</definedName>
    <definedName name="N_sor2">[1]const!$C$2</definedName>
    <definedName name="N_un">[1]const!$C$7</definedName>
    <definedName name="Women1000_2">#REF!</definedName>
    <definedName name="_xlnm.Print_Titles" localSheetId="0">'командный спринт (дев.)'!$2:$4</definedName>
    <definedName name="_xlnm.Print_Area" localSheetId="0">'командный спринт (дев.)'!$A$1:$M$44</definedName>
  </definedNames>
  <calcPr calcId="124519" fullCalcOnLoad="1"/>
</workbook>
</file>

<file path=xl/calcChain.xml><?xml version="1.0" encoding="utf-8"?>
<calcChain xmlns="http://schemas.openxmlformats.org/spreadsheetml/2006/main">
  <c r="M25" i="1"/>
  <c r="K25"/>
  <c r="M24"/>
  <c r="K24"/>
  <c r="M23"/>
  <c r="K23"/>
  <c r="M22"/>
  <c r="K22"/>
  <c r="K21"/>
  <c r="K20"/>
  <c r="M20" s="1"/>
  <c r="K19"/>
  <c r="M19" s="1"/>
  <c r="K18"/>
  <c r="M17"/>
  <c r="K17"/>
  <c r="M16"/>
  <c r="K16"/>
  <c r="M15"/>
  <c r="K15"/>
  <c r="M14"/>
  <c r="K14"/>
  <c r="M13"/>
  <c r="K13"/>
  <c r="M12"/>
  <c r="K12"/>
  <c r="M11"/>
  <c r="K11"/>
  <c r="M10"/>
  <c r="K10"/>
  <c r="M9"/>
  <c r="K9"/>
  <c r="M8"/>
  <c r="K8"/>
  <c r="I4"/>
  <c r="A3"/>
  <c r="A2"/>
</calcChain>
</file>

<file path=xl/sharedStrings.xml><?xml version="1.0" encoding="utf-8"?>
<sst xmlns="http://schemas.openxmlformats.org/spreadsheetml/2006/main" count="96" uniqueCount="62">
  <si>
    <t>г.Коломна КЦ "Коломна"</t>
  </si>
  <si>
    <t>Девушки</t>
  </si>
  <si>
    <t>командный спринт</t>
  </si>
  <si>
    <t>1.17,00</t>
  </si>
  <si>
    <t>1.10,50</t>
  </si>
  <si>
    <t>Место</t>
  </si>
  <si>
    <t>№</t>
  </si>
  <si>
    <t>Дорожка</t>
  </si>
  <si>
    <t>Фамилия, Имя</t>
  </si>
  <si>
    <t>возр.</t>
  </si>
  <si>
    <t>Разряд</t>
  </si>
  <si>
    <t>Регион</t>
  </si>
  <si>
    <t>Тренер</t>
  </si>
  <si>
    <t>Время</t>
  </si>
  <si>
    <t>Очки</t>
  </si>
  <si>
    <t>Отст.</t>
  </si>
  <si>
    <t>Вып.разр</t>
  </si>
  <si>
    <t xml:space="preserve">Вашкене Анна </t>
  </si>
  <si>
    <t>ср</t>
  </si>
  <si>
    <t>КМС</t>
  </si>
  <si>
    <t>o</t>
  </si>
  <si>
    <t xml:space="preserve">Мигова Софья </t>
  </si>
  <si>
    <t>Санкт-Петербург</t>
  </si>
  <si>
    <t xml:space="preserve">Шипова Валерия </t>
  </si>
  <si>
    <t xml:space="preserve">Гараева Анастасия </t>
  </si>
  <si>
    <t>07.10.2000</t>
  </si>
  <si>
    <t>I разр.</t>
  </si>
  <si>
    <t>i</t>
  </si>
  <si>
    <t xml:space="preserve">Гец Виктория </t>
  </si>
  <si>
    <t>Московская область - 1</t>
  </si>
  <si>
    <t xml:space="preserve">Лой Мария </t>
  </si>
  <si>
    <t>II разр.</t>
  </si>
  <si>
    <t>Ген Лилия</t>
  </si>
  <si>
    <t>Прокопович Анастасия</t>
  </si>
  <si>
    <t>Республика Беларусь (Минск)</t>
  </si>
  <si>
    <t>Крупенькова Екатерина</t>
  </si>
  <si>
    <t xml:space="preserve">Кузьмина Ирина </t>
  </si>
  <si>
    <t>ст</t>
  </si>
  <si>
    <t>11.05.2000</t>
  </si>
  <si>
    <t xml:space="preserve">Таунгавер Ирина </t>
  </si>
  <si>
    <t>Московская область - 2</t>
  </si>
  <si>
    <t>Таунгавер Марина</t>
  </si>
  <si>
    <t xml:space="preserve">Канэпо Александра </t>
  </si>
  <si>
    <t>Сечко Анастасия</t>
  </si>
  <si>
    <t>Республика Беларусь - 1</t>
  </si>
  <si>
    <t xml:space="preserve">Ковалева Анна </t>
  </si>
  <si>
    <t>юн</t>
  </si>
  <si>
    <t xml:space="preserve">Сковородкина Ксения </t>
  </si>
  <si>
    <t>жен</t>
  </si>
  <si>
    <t>МС</t>
  </si>
  <si>
    <t xml:space="preserve">Воробьева Евгения </t>
  </si>
  <si>
    <t>Республика Беларусь - 2</t>
  </si>
  <si>
    <t xml:space="preserve">Кротова Мария </t>
  </si>
  <si>
    <t>Начало: 10:25</t>
  </si>
  <si>
    <t>t льда: -6,3</t>
  </si>
  <si>
    <t>Окончание: 10:35</t>
  </si>
  <si>
    <t>t воздуха: +14,3</t>
  </si>
  <si>
    <r>
      <t>t воздуха: +14,3</t>
    </r>
    <r>
      <rPr>
        <sz val="10"/>
        <rFont val="Calibri"/>
        <family val="2"/>
        <charset val="204"/>
      </rPr>
      <t>ᵒ</t>
    </r>
  </si>
  <si>
    <t>влажность: 39 %</t>
  </si>
  <si>
    <t>Стартер: Е.Грошков</t>
  </si>
  <si>
    <t>Главный судья соревнований</t>
  </si>
  <si>
    <t>И.В. Исаенко</t>
  </si>
</sst>
</file>

<file path=xl/styles.xml><?xml version="1.0" encoding="utf-8"?>
<styleSheet xmlns="http://schemas.openxmlformats.org/spreadsheetml/2006/main">
  <numFmts count="4">
    <numFmt numFmtId="164" formatCode="mm/ss.00"/>
    <numFmt numFmtId="165" formatCode="m/ss.00"/>
    <numFmt numFmtId="166" formatCode="0.000"/>
    <numFmt numFmtId="167" formatCode="00.00"/>
  </numFmts>
  <fonts count="18">
    <font>
      <sz val="10"/>
      <name val="Arial"/>
    </font>
    <font>
      <b/>
      <sz val="16"/>
      <name val="Monotype Corsiva"/>
      <family val="4"/>
      <charset val="204"/>
    </font>
    <font>
      <b/>
      <sz val="14"/>
      <name val="Monotype Corsiva"/>
      <family val="4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8"/>
      <name val="Monotype Corsiva"/>
      <family val="4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9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14" fontId="6" fillId="0" borderId="1" xfId="1" applyNumberFormat="1" applyFont="1" applyBorder="1" applyAlignment="1">
      <alignment horizontal="left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14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4" fillId="0" borderId="0" xfId="1" applyFont="1" applyFill="1" applyBorder="1" applyAlignment="1">
      <alignment horizontal="center" vertical="justify"/>
    </xf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3" fillId="0" borderId="0" xfId="1" applyBorder="1" applyAlignment="1">
      <alignment wrapText="1"/>
    </xf>
    <xf numFmtId="0" fontId="4" fillId="0" borderId="0" xfId="1" applyFont="1" applyBorder="1" applyAlignment="1">
      <alignment horizontal="center" vertical="justify"/>
    </xf>
    <xf numFmtId="0" fontId="4" fillId="0" borderId="0" xfId="1" applyFont="1" applyFill="1" applyBorder="1" applyAlignment="1">
      <alignment horizontal="left" vertical="justify" wrapText="1"/>
    </xf>
    <xf numFmtId="0" fontId="4" fillId="0" borderId="0" xfId="1" applyFont="1" applyFill="1" applyBorder="1" applyAlignment="1">
      <alignment horizontal="center" vertical="justify" wrapText="1"/>
    </xf>
    <xf numFmtId="14" fontId="4" fillId="0" borderId="0" xfId="1" applyNumberFormat="1" applyFont="1" applyFill="1" applyBorder="1" applyAlignment="1">
      <alignment horizontal="center" vertical="justify" wrapText="1"/>
    </xf>
    <xf numFmtId="0" fontId="4" fillId="0" borderId="0" xfId="1" applyFont="1" applyFill="1" applyBorder="1" applyAlignment="1">
      <alignment vertical="justify" wrapText="1"/>
    </xf>
    <xf numFmtId="164" fontId="4" fillId="0" borderId="0" xfId="1" applyNumberFormat="1" applyFont="1" applyBorder="1" applyAlignment="1">
      <alignment vertical="justify"/>
    </xf>
    <xf numFmtId="165" fontId="12" fillId="0" borderId="0" xfId="0" applyNumberFormat="1" applyFont="1" applyBorder="1" applyAlignment="1">
      <alignment horizontal="center" vertical="justify"/>
    </xf>
    <xf numFmtId="166" fontId="13" fillId="0" borderId="0" xfId="0" applyNumberFormat="1" applyFont="1" applyBorder="1" applyAlignment="1">
      <alignment horizontal="center" vertical="justify"/>
    </xf>
    <xf numFmtId="167" fontId="13" fillId="0" borderId="0" xfId="0" applyNumberFormat="1" applyFont="1" applyBorder="1" applyAlignment="1">
      <alignment horizontal="center" vertical="justify" wrapText="1"/>
    </xf>
    <xf numFmtId="0" fontId="9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justify"/>
    </xf>
    <xf numFmtId="165" fontId="9" fillId="0" borderId="0" xfId="0" applyNumberFormat="1" applyFont="1" applyBorder="1" applyAlignment="1">
      <alignment horizontal="center" vertical="justify"/>
    </xf>
    <xf numFmtId="166" fontId="4" fillId="0" borderId="0" xfId="0" applyNumberFormat="1" applyFont="1" applyBorder="1" applyAlignment="1">
      <alignment horizontal="center" vertical="justify"/>
    </xf>
    <xf numFmtId="167" fontId="4" fillId="0" borderId="0" xfId="0" applyNumberFormat="1" applyFont="1" applyBorder="1" applyAlignment="1">
      <alignment horizontal="center" vertical="justify" wrapText="1"/>
    </xf>
    <xf numFmtId="0" fontId="4" fillId="0" borderId="2" xfId="1" applyFont="1" applyBorder="1" applyAlignment="1">
      <alignment horizontal="center" vertical="justify"/>
    </xf>
    <xf numFmtId="0" fontId="4" fillId="0" borderId="2" xfId="1" applyFont="1" applyFill="1" applyBorder="1" applyAlignment="1">
      <alignment horizontal="center" vertical="justify"/>
    </xf>
    <xf numFmtId="0" fontId="4" fillId="0" borderId="2" xfId="1" applyFont="1" applyFill="1" applyBorder="1" applyAlignment="1">
      <alignment horizontal="left" vertical="justify" wrapText="1"/>
    </xf>
    <xf numFmtId="0" fontId="4" fillId="0" borderId="2" xfId="1" applyFont="1" applyFill="1" applyBorder="1" applyAlignment="1">
      <alignment horizontal="center" vertical="justify" wrapText="1"/>
    </xf>
    <xf numFmtId="14" fontId="4" fillId="0" borderId="2" xfId="1" applyNumberFormat="1" applyFont="1" applyFill="1" applyBorder="1" applyAlignment="1">
      <alignment horizontal="center" vertical="justify" wrapText="1"/>
    </xf>
    <xf numFmtId="0" fontId="4" fillId="0" borderId="2" xfId="1" applyFont="1" applyFill="1" applyBorder="1" applyAlignment="1">
      <alignment vertical="justify" wrapText="1"/>
    </xf>
    <xf numFmtId="164" fontId="4" fillId="0" borderId="2" xfId="1" applyNumberFormat="1" applyFont="1" applyBorder="1" applyAlignment="1">
      <alignment vertical="justify"/>
    </xf>
    <xf numFmtId="165" fontId="12" fillId="0" borderId="2" xfId="0" applyNumberFormat="1" applyFont="1" applyBorder="1" applyAlignment="1">
      <alignment horizontal="center" vertical="justify"/>
    </xf>
    <xf numFmtId="166" fontId="13" fillId="0" borderId="2" xfId="0" applyNumberFormat="1" applyFont="1" applyBorder="1" applyAlignment="1">
      <alignment horizontal="center" vertical="justify"/>
    </xf>
    <xf numFmtId="167" fontId="13" fillId="0" borderId="2" xfId="0" applyNumberFormat="1" applyFont="1" applyBorder="1" applyAlignment="1">
      <alignment horizontal="center" vertical="justify" wrapText="1"/>
    </xf>
    <xf numFmtId="0" fontId="9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justify"/>
    </xf>
    <xf numFmtId="0" fontId="4" fillId="0" borderId="1" xfId="1" applyFont="1" applyBorder="1" applyAlignment="1">
      <alignment horizontal="center" vertical="justify"/>
    </xf>
    <xf numFmtId="0" fontId="4" fillId="0" borderId="1" xfId="1" applyFont="1" applyFill="1" applyBorder="1" applyAlignment="1">
      <alignment horizontal="center" vertical="justify"/>
    </xf>
    <xf numFmtId="0" fontId="4" fillId="0" borderId="1" xfId="1" applyFont="1" applyFill="1" applyBorder="1" applyAlignment="1">
      <alignment horizontal="left" vertical="justify" wrapText="1"/>
    </xf>
    <xf numFmtId="0" fontId="4" fillId="0" borderId="1" xfId="1" applyFont="1" applyFill="1" applyBorder="1" applyAlignment="1">
      <alignment horizontal="center" vertical="justify" wrapText="1"/>
    </xf>
    <xf numFmtId="14" fontId="4" fillId="0" borderId="1" xfId="1" applyNumberFormat="1" applyFont="1" applyFill="1" applyBorder="1" applyAlignment="1">
      <alignment horizontal="center" vertical="justify" wrapText="1"/>
    </xf>
    <xf numFmtId="0" fontId="4" fillId="0" borderId="1" xfId="1" applyFont="1" applyFill="1" applyBorder="1" applyAlignment="1">
      <alignment vertical="justify" wrapText="1"/>
    </xf>
    <xf numFmtId="164" fontId="4" fillId="0" borderId="1" xfId="1" applyNumberFormat="1" applyFont="1" applyBorder="1" applyAlignment="1">
      <alignment vertical="justify"/>
    </xf>
    <xf numFmtId="165" fontId="12" fillId="0" borderId="1" xfId="0" applyNumberFormat="1" applyFont="1" applyBorder="1" applyAlignment="1">
      <alignment horizontal="center" vertical="justify"/>
    </xf>
    <xf numFmtId="166" fontId="13" fillId="0" borderId="1" xfId="0" applyNumberFormat="1" applyFont="1" applyBorder="1" applyAlignment="1">
      <alignment horizontal="center" vertical="justify"/>
    </xf>
    <xf numFmtId="167" fontId="13" fillId="0" borderId="1" xfId="0" applyNumberFormat="1" applyFont="1" applyBorder="1" applyAlignment="1">
      <alignment horizontal="center" vertical="justify" wrapText="1"/>
    </xf>
    <xf numFmtId="0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justify"/>
    </xf>
    <xf numFmtId="0" fontId="4" fillId="0" borderId="3" xfId="1" applyFont="1" applyBorder="1" applyAlignment="1">
      <alignment horizontal="center" vertical="justify"/>
    </xf>
    <xf numFmtId="0" fontId="4" fillId="0" borderId="3" xfId="1" applyFont="1" applyFill="1" applyBorder="1" applyAlignment="1">
      <alignment horizontal="center" vertical="justify"/>
    </xf>
    <xf numFmtId="0" fontId="4" fillId="0" borderId="3" xfId="1" applyFont="1" applyFill="1" applyBorder="1" applyAlignment="1">
      <alignment horizontal="left" vertical="justify" wrapText="1"/>
    </xf>
    <xf numFmtId="0" fontId="4" fillId="0" borderId="3" xfId="1" applyFont="1" applyFill="1" applyBorder="1" applyAlignment="1">
      <alignment horizontal="center" vertical="justify" wrapText="1"/>
    </xf>
    <xf numFmtId="14" fontId="4" fillId="0" borderId="3" xfId="1" applyNumberFormat="1" applyFont="1" applyFill="1" applyBorder="1" applyAlignment="1">
      <alignment horizontal="center" vertical="justify" wrapText="1"/>
    </xf>
    <xf numFmtId="0" fontId="4" fillId="0" borderId="3" xfId="1" applyFont="1" applyFill="1" applyBorder="1" applyAlignment="1">
      <alignment vertical="justify" wrapText="1"/>
    </xf>
    <xf numFmtId="164" fontId="4" fillId="0" borderId="3" xfId="1" applyNumberFormat="1" applyFont="1" applyBorder="1" applyAlignment="1">
      <alignment vertical="justify"/>
    </xf>
    <xf numFmtId="165" fontId="12" fillId="0" borderId="3" xfId="0" applyNumberFormat="1" applyFont="1" applyBorder="1" applyAlignment="1">
      <alignment horizontal="center" vertical="justify"/>
    </xf>
    <xf numFmtId="166" fontId="13" fillId="0" borderId="3" xfId="0" applyNumberFormat="1" applyFont="1" applyBorder="1" applyAlignment="1">
      <alignment horizontal="center" vertical="justify"/>
    </xf>
    <xf numFmtId="167" fontId="13" fillId="0" borderId="3" xfId="0" applyNumberFormat="1" applyFont="1" applyBorder="1" applyAlignment="1">
      <alignment horizontal="center" vertical="justify" wrapText="1"/>
    </xf>
    <xf numFmtId="0" fontId="9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justify"/>
    </xf>
    <xf numFmtId="164" fontId="4" fillId="0" borderId="1" xfId="1" applyNumberFormat="1" applyFont="1" applyFill="1" applyBorder="1" applyAlignment="1">
      <alignment vertical="justify"/>
    </xf>
    <xf numFmtId="165" fontId="9" fillId="0" borderId="1" xfId="1" applyNumberFormat="1" applyFont="1" applyBorder="1" applyAlignment="1">
      <alignment horizontal="left" vertical="justify"/>
    </xf>
    <xf numFmtId="166" fontId="4" fillId="0" borderId="1" xfId="1" applyNumberFormat="1" applyFont="1" applyBorder="1" applyAlignment="1">
      <alignment horizontal="left" vertical="justify"/>
    </xf>
    <xf numFmtId="167" fontId="4" fillId="0" borderId="1" xfId="1" applyNumberFormat="1" applyFont="1" applyBorder="1" applyAlignment="1">
      <alignment horizontal="left" vertical="justify" wrapText="1"/>
    </xf>
    <xf numFmtId="0" fontId="4" fillId="0" borderId="0" xfId="0" applyFont="1"/>
    <xf numFmtId="0" fontId="14" fillId="0" borderId="0" xfId="0" applyFont="1"/>
    <xf numFmtId="0" fontId="4" fillId="0" borderId="0" xfId="0" applyFont="1" applyFill="1" applyBorder="1" applyAlignment="1">
      <alignment horizontal="left" vertical="justify"/>
    </xf>
    <xf numFmtId="0" fontId="15" fillId="0" borderId="0" xfId="0" applyFont="1" applyFill="1"/>
    <xf numFmtId="165" fontId="14" fillId="0" borderId="0" xfId="0" applyNumberFormat="1" applyFont="1"/>
    <xf numFmtId="0" fontId="4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 vertical="justify"/>
    </xf>
    <xf numFmtId="14" fontId="15" fillId="0" borderId="0" xfId="0" applyNumberFormat="1" applyFont="1" applyFill="1" applyBorder="1" applyAlignment="1">
      <alignment horizontal="center" vertical="justify" wrapText="1"/>
    </xf>
    <xf numFmtId="0" fontId="4" fillId="0" borderId="0" xfId="0" applyFont="1" applyFill="1" applyBorder="1" applyAlignment="1">
      <alignment vertical="justify" wrapText="1"/>
    </xf>
    <xf numFmtId="0" fontId="4" fillId="0" borderId="0" xfId="0" applyFont="1" applyFill="1" applyBorder="1" applyAlignment="1">
      <alignment horizontal="center" vertical="justify"/>
    </xf>
    <xf numFmtId="0" fontId="4" fillId="0" borderId="0" xfId="0" applyFont="1" applyFill="1" applyBorder="1" applyAlignment="1">
      <alignment horizontal="left" vertical="justify" wrapText="1"/>
    </xf>
    <xf numFmtId="0" fontId="4" fillId="0" borderId="0" xfId="0" applyFont="1" applyFill="1" applyBorder="1" applyAlignment="1">
      <alignment horizontal="center" vertical="justify" wrapText="1"/>
    </xf>
    <xf numFmtId="0" fontId="4" fillId="0" borderId="0" xfId="0" applyFont="1" applyFill="1" applyBorder="1" applyAlignment="1">
      <alignment vertical="justify"/>
    </xf>
    <xf numFmtId="164" fontId="4" fillId="0" borderId="0" xfId="0" applyNumberFormat="1" applyFont="1" applyBorder="1" applyAlignment="1">
      <alignment vertical="justify"/>
    </xf>
    <xf numFmtId="167" fontId="4" fillId="0" borderId="0" xfId="0" applyNumberFormat="1" applyFont="1" applyBorder="1" applyAlignment="1">
      <alignment horizontal="left" vertical="justify" wrapText="1"/>
    </xf>
    <xf numFmtId="0" fontId="6" fillId="0" borderId="0" xfId="0" applyFont="1" applyBorder="1" applyAlignment="1">
      <alignment horizontal="center" vertical="justify"/>
    </xf>
    <xf numFmtId="0" fontId="17" fillId="0" borderId="0" xfId="0" applyFont="1" applyFill="1" applyBorder="1" applyAlignment="1">
      <alignment horizontal="center" vertical="justify" wrapText="1"/>
    </xf>
    <xf numFmtId="14" fontId="17" fillId="0" borderId="0" xfId="0" applyNumberFormat="1" applyFont="1" applyFill="1" applyBorder="1" applyAlignment="1">
      <alignment horizontal="center" vertical="justify" wrapText="1"/>
    </xf>
    <xf numFmtId="0" fontId="8" fillId="0" borderId="0" xfId="0" applyFont="1" applyFill="1" applyBorder="1" applyAlignment="1">
      <alignment horizontal="center" vertical="justify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4" fillId="0" borderId="0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228601</xdr:colOff>
      <xdr:row>2</xdr:row>
      <xdr:rowOff>112940</xdr:rowOff>
    </xdr:from>
    <xdr:to>
      <xdr:col>12</xdr:col>
      <xdr:colOff>477612</xdr:colOff>
      <xdr:row>3</xdr:row>
      <xdr:rowOff>112940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67351" y="693965"/>
          <a:ext cx="906236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114299</xdr:rowOff>
    </xdr:from>
    <xdr:to>
      <xdr:col>2</xdr:col>
      <xdr:colOff>200025</xdr:colOff>
      <xdr:row>3</xdr:row>
      <xdr:rowOff>123824</xdr:rowOff>
    </xdr:to>
    <xdr:pic>
      <xdr:nvPicPr>
        <xdr:cNvPr id="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85749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243568</xdr:colOff>
      <xdr:row>0</xdr:row>
      <xdr:rowOff>156482</xdr:rowOff>
    </xdr:from>
    <xdr:to>
      <xdr:col>12</xdr:col>
      <xdr:colOff>492579</xdr:colOff>
      <xdr:row>2</xdr:row>
      <xdr:rowOff>1361</xdr:rowOff>
    </xdr:to>
    <xdr:pic>
      <xdr:nvPicPr>
        <xdr:cNvPr id="4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482318" y="156482"/>
          <a:ext cx="906236" cy="4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1.03.%20-%2003.04.2016%20%20&#1075;.%20-%20&#1042;&#1089;&#1077;&#1088;&#1086;&#1089;.&#1089;&#1086;&#1088;&#1077;&#1074;..%20&#1050;&#1086;&#1083;&#1086;&#1084;&#1077;&#1085;&#1089;&#1082;&#1080;&#1081;%20&#1051;&#1077;&#1076;/&#1042;&#1085;&#1077;%20&#1082;&#1086;&#1085;&#1082;&#1091;&#1088;&#1089;&#1072;/&#1056;&#1077;&#1079;&#1091;&#1083;&#1100;&#1090;&#1072;&#1090;&#10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1"/>
      <sheetName val="500_02"/>
      <sheetName val="1000_01"/>
      <sheetName val="1000_02"/>
      <sheetName val="500_21"/>
      <sheetName val="500_22"/>
      <sheetName val="1000_21"/>
      <sheetName val="1000_21 (2)"/>
      <sheetName val="1000_22"/>
      <sheetName val="1000_22 (2)"/>
      <sheetName val="1000_21 (3)"/>
      <sheetName val="1000_21 (4)"/>
      <sheetName val="командный спринт (дев.)"/>
      <sheetName val="командный спринт (юн.) "/>
      <sheetName val="масс-старт"/>
      <sheetName val="cons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C1" t="str">
            <v>Всероссийские соревнования по конькобежному спорту</v>
          </cell>
        </row>
        <row r="2">
          <cell r="C2" t="str">
            <v>"КОЛОМЕНСКИЙ ЛЕД"</v>
          </cell>
        </row>
        <row r="4">
          <cell r="C4" t="str">
            <v>01 апреля 2016 г.</v>
          </cell>
        </row>
        <row r="5">
          <cell r="C5" t="str">
            <v>02 апреля 2016 г.</v>
          </cell>
        </row>
        <row r="6">
          <cell r="C6" t="str">
            <v>03 апреля 2016 г.</v>
          </cell>
        </row>
        <row r="7">
          <cell r="C7" t="str">
            <v xml:space="preserve">Юноши </v>
          </cell>
        </row>
        <row r="8">
          <cell r="C8" t="str">
            <v>Девушки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5">
    <tabColor rgb="FF7030A0"/>
  </sheetPr>
  <dimension ref="A1:AK40"/>
  <sheetViews>
    <sheetView tabSelected="1" view="pageBreakPreview" zoomScale="175" zoomScaleSheetLayoutView="175" workbookViewId="0">
      <selection activeCell="E24" sqref="E24"/>
    </sheetView>
  </sheetViews>
  <sheetFormatPr defaultRowHeight="12.75"/>
  <cols>
    <col min="1" max="1" width="4.7109375" style="3" customWidth="1"/>
    <col min="2" max="2" width="5.140625" style="3" customWidth="1"/>
    <col min="3" max="3" width="6.28515625" style="3" customWidth="1"/>
    <col min="4" max="4" width="22.140625" style="3" customWidth="1"/>
    <col min="5" max="5" width="6.85546875" style="3" customWidth="1"/>
    <col min="6" max="6" width="23.85546875" style="3" hidden="1" customWidth="1"/>
    <col min="7" max="7" width="8.28515625" style="3" customWidth="1"/>
    <col min="8" max="8" width="25.140625" style="3" customWidth="1"/>
    <col min="9" max="9" width="2.42578125" style="3" hidden="1" customWidth="1"/>
    <col min="10" max="10" width="3.42578125" style="3" hidden="1" customWidth="1"/>
    <col min="11" max="11" width="9.85546875" style="3" customWidth="1"/>
    <col min="12" max="12" width="7.42578125" style="3" hidden="1" customWidth="1"/>
    <col min="13" max="13" width="7.85546875" style="3" customWidth="1"/>
    <col min="14" max="14" width="6.5703125" style="3" hidden="1" customWidth="1"/>
    <col min="15" max="15" width="7.85546875" style="3" customWidth="1"/>
    <col min="16" max="16" width="4.140625" style="3" customWidth="1"/>
    <col min="17" max="17" width="7.28515625" style="3" customWidth="1"/>
    <col min="18" max="21" width="9.140625" style="3"/>
    <col min="22" max="22" width="5.42578125" style="3" customWidth="1"/>
    <col min="23" max="23" width="4.28515625" style="3" customWidth="1"/>
    <col min="24" max="24" width="26.85546875" style="3" customWidth="1"/>
    <col min="25" max="16384" width="9.140625" style="3"/>
  </cols>
  <sheetData>
    <row r="1" spans="1:37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37" ht="32.25" customHeight="1">
      <c r="A2" s="4" t="str">
        <f>N_sor1</f>
        <v>Всероссийские соревнования по конькобежному спорту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</row>
    <row r="3" spans="1:37" ht="32.25" customHeight="1">
      <c r="A3" s="4" t="str">
        <f>N_sor2</f>
        <v>"КОЛОМЕНСКИЙ ЛЕД"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5"/>
    </row>
    <row r="4" spans="1:37" ht="44.25" customHeight="1" thickBot="1">
      <c r="A4" s="6" t="s">
        <v>0</v>
      </c>
      <c r="B4" s="6"/>
      <c r="C4" s="6"/>
      <c r="D4" s="6"/>
      <c r="E4" s="7"/>
      <c r="F4" s="7"/>
      <c r="G4" s="7"/>
      <c r="H4" s="7"/>
      <c r="I4" s="8" t="str">
        <f>D_d3</f>
        <v>03 апреля 2016 г.</v>
      </c>
      <c r="J4" s="6"/>
      <c r="K4" s="6"/>
      <c r="L4" s="6"/>
      <c r="M4" s="6"/>
      <c r="N4" s="6"/>
      <c r="O4" s="6"/>
    </row>
    <row r="5" spans="1:37" ht="30.75" customHeight="1" thickTop="1">
      <c r="A5" s="9"/>
      <c r="B5" s="9"/>
      <c r="C5" s="9"/>
      <c r="D5" s="9"/>
      <c r="E5" s="10"/>
      <c r="F5" s="10"/>
      <c r="G5" s="10"/>
      <c r="H5" s="10"/>
      <c r="I5" s="11"/>
      <c r="J5" s="12"/>
      <c r="K5" s="12"/>
      <c r="L5" s="12"/>
      <c r="M5" s="12"/>
      <c r="N5" s="12"/>
      <c r="O5" s="12"/>
    </row>
    <row r="6" spans="1:37" ht="30" customHeight="1">
      <c r="A6" s="13" t="s">
        <v>1</v>
      </c>
      <c r="B6" s="13"/>
      <c r="C6" s="13"/>
      <c r="D6" s="13"/>
      <c r="E6" s="13"/>
      <c r="F6" s="13"/>
      <c r="G6" s="13"/>
      <c r="H6" s="14" t="s">
        <v>2</v>
      </c>
      <c r="I6" s="14"/>
      <c r="J6" s="14"/>
      <c r="K6" s="14"/>
      <c r="L6" s="14"/>
      <c r="M6" s="14"/>
      <c r="N6" s="15"/>
      <c r="O6" s="15"/>
      <c r="P6" s="16"/>
      <c r="Q6" s="17" t="s">
        <v>3</v>
      </c>
      <c r="R6" s="17" t="s">
        <v>4</v>
      </c>
      <c r="U6" s="17"/>
      <c r="V6" s="17"/>
      <c r="W6" s="18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</row>
    <row r="7" spans="1:37" ht="19.5" customHeight="1" thickBot="1">
      <c r="A7" s="19" t="s">
        <v>5</v>
      </c>
      <c r="B7" s="19" t="s">
        <v>6</v>
      </c>
      <c r="C7" s="20" t="s">
        <v>7</v>
      </c>
      <c r="D7" s="19" t="s">
        <v>8</v>
      </c>
      <c r="E7" s="19" t="s">
        <v>9</v>
      </c>
      <c r="F7" s="19"/>
      <c r="G7" s="19" t="s">
        <v>10</v>
      </c>
      <c r="H7" s="19" t="s">
        <v>11</v>
      </c>
      <c r="I7" s="19" t="s">
        <v>12</v>
      </c>
      <c r="J7" s="19"/>
      <c r="K7" s="19" t="s">
        <v>13</v>
      </c>
      <c r="L7" s="19" t="s">
        <v>14</v>
      </c>
      <c r="M7" s="19" t="s">
        <v>15</v>
      </c>
      <c r="N7" s="19" t="s">
        <v>14</v>
      </c>
      <c r="O7" s="19" t="s">
        <v>16</v>
      </c>
      <c r="P7" s="16"/>
      <c r="Q7" s="21"/>
      <c r="R7" s="21"/>
      <c r="U7" s="17"/>
      <c r="V7" s="17"/>
      <c r="W7" s="18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</row>
    <row r="8" spans="1:37" ht="17.25" customHeight="1" thickTop="1">
      <c r="A8" s="22"/>
      <c r="B8" s="18">
        <v>129</v>
      </c>
      <c r="C8" s="18"/>
      <c r="D8" s="23" t="s">
        <v>17</v>
      </c>
      <c r="E8" s="24" t="s">
        <v>18</v>
      </c>
      <c r="F8" s="25">
        <v>36862</v>
      </c>
      <c r="G8" s="24" t="s">
        <v>19</v>
      </c>
      <c r="H8" s="26"/>
      <c r="I8" s="26"/>
      <c r="J8" s="27"/>
      <c r="K8" s="28">
        <f>(P8*60+Q8)/86400</f>
        <v>1.1462962962962963E-3</v>
      </c>
      <c r="L8" s="29"/>
      <c r="M8" s="30">
        <f>(K8-K$8)*86400</f>
        <v>0</v>
      </c>
      <c r="N8" s="31"/>
      <c r="O8" s="32"/>
      <c r="P8" s="16">
        <v>1</v>
      </c>
      <c r="Q8" s="21">
        <v>39.04</v>
      </c>
      <c r="R8" s="21"/>
      <c r="U8" s="17"/>
      <c r="V8" s="17"/>
      <c r="W8" s="18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</row>
    <row r="9" spans="1:37" ht="17.25" customHeight="1">
      <c r="A9" s="22">
        <v>1</v>
      </c>
      <c r="B9" s="18">
        <v>130</v>
      </c>
      <c r="C9" s="18" t="s">
        <v>20</v>
      </c>
      <c r="D9" s="23" t="s">
        <v>21</v>
      </c>
      <c r="E9" s="24" t="s">
        <v>18</v>
      </c>
      <c r="F9" s="25">
        <v>37176</v>
      </c>
      <c r="G9" s="24" t="s">
        <v>19</v>
      </c>
      <c r="H9" s="26" t="s">
        <v>22</v>
      </c>
      <c r="I9" s="26"/>
      <c r="J9" s="27"/>
      <c r="K9" s="33">
        <f>(P9*60+Q9)/86400</f>
        <v>1.1462962962962963E-3</v>
      </c>
      <c r="L9" s="34"/>
      <c r="M9" s="35">
        <f t="shared" ref="M9:M18" si="0">(K9-K$8)*86400</f>
        <v>0</v>
      </c>
      <c r="N9" s="31"/>
      <c r="O9" s="32"/>
      <c r="P9" s="16">
        <v>1</v>
      </c>
      <c r="Q9" s="21">
        <v>39.04</v>
      </c>
      <c r="R9" s="21"/>
      <c r="U9" s="17"/>
      <c r="V9" s="17"/>
      <c r="W9" s="18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</row>
    <row r="10" spans="1:37" ht="17.25" customHeight="1">
      <c r="A10" s="36"/>
      <c r="B10" s="37">
        <v>132</v>
      </c>
      <c r="C10" s="37"/>
      <c r="D10" s="38" t="s">
        <v>23</v>
      </c>
      <c r="E10" s="39" t="s">
        <v>18</v>
      </c>
      <c r="F10" s="40">
        <v>36897</v>
      </c>
      <c r="G10" s="39" t="s">
        <v>19</v>
      </c>
      <c r="H10" s="41"/>
      <c r="I10" s="41"/>
      <c r="J10" s="42"/>
      <c r="K10" s="43">
        <f>(P10*60+Q10)/86400</f>
        <v>1.1462962962962963E-3</v>
      </c>
      <c r="L10" s="44"/>
      <c r="M10" s="45">
        <f t="shared" si="0"/>
        <v>0</v>
      </c>
      <c r="N10" s="46"/>
      <c r="O10" s="47"/>
      <c r="P10" s="16">
        <v>1</v>
      </c>
      <c r="Q10" s="21">
        <v>39.04</v>
      </c>
      <c r="R10" s="21"/>
      <c r="U10" s="17"/>
      <c r="V10" s="17"/>
      <c r="W10" s="18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</row>
    <row r="11" spans="1:37" ht="17.25" customHeight="1">
      <c r="A11" s="22"/>
      <c r="B11" s="18">
        <v>121</v>
      </c>
      <c r="C11" s="18"/>
      <c r="D11" s="23" t="s">
        <v>24</v>
      </c>
      <c r="E11" s="24" t="s">
        <v>18</v>
      </c>
      <c r="F11" s="25" t="s">
        <v>25</v>
      </c>
      <c r="G11" s="24" t="s">
        <v>26</v>
      </c>
      <c r="H11" s="26"/>
      <c r="I11" s="26"/>
      <c r="J11" s="27"/>
      <c r="K11" s="28">
        <f>(P11*60+Q11)/86400</f>
        <v>1.203125E-3</v>
      </c>
      <c r="L11" s="29"/>
      <c r="M11" s="30">
        <f t="shared" si="0"/>
        <v>4.9099999999999984</v>
      </c>
      <c r="N11" s="31"/>
      <c r="O11" s="32"/>
      <c r="P11" s="16">
        <v>1</v>
      </c>
      <c r="Q11" s="21">
        <v>43.95</v>
      </c>
      <c r="R11" s="21"/>
      <c r="U11" s="17"/>
      <c r="V11" s="17"/>
      <c r="W11" s="18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</row>
    <row r="12" spans="1:37" ht="17.25" customHeight="1">
      <c r="A12" s="22">
        <v>2</v>
      </c>
      <c r="B12" s="18">
        <v>122</v>
      </c>
      <c r="C12" s="18" t="s">
        <v>27</v>
      </c>
      <c r="D12" s="23" t="s">
        <v>28</v>
      </c>
      <c r="E12" s="24" t="s">
        <v>18</v>
      </c>
      <c r="F12" s="25">
        <v>37306</v>
      </c>
      <c r="G12" s="24" t="s">
        <v>26</v>
      </c>
      <c r="H12" s="26" t="s">
        <v>29</v>
      </c>
      <c r="I12" s="26"/>
      <c r="J12" s="27"/>
      <c r="K12" s="33">
        <f>(P12*60+Q12)/86400</f>
        <v>1.203125E-3</v>
      </c>
      <c r="L12" s="34"/>
      <c r="M12" s="35">
        <f t="shared" si="0"/>
        <v>4.9099999999999984</v>
      </c>
      <c r="N12" s="31"/>
      <c r="O12" s="32"/>
      <c r="P12" s="16">
        <v>1</v>
      </c>
      <c r="Q12" s="21">
        <v>43.95</v>
      </c>
      <c r="R12" s="21"/>
      <c r="U12" s="17"/>
      <c r="V12" s="17"/>
      <c r="W12" s="18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</row>
    <row r="13" spans="1:37" ht="17.25" customHeight="1">
      <c r="A13" s="36"/>
      <c r="B13" s="37">
        <v>123</v>
      </c>
      <c r="C13" s="37"/>
      <c r="D13" s="38" t="s">
        <v>30</v>
      </c>
      <c r="E13" s="39" t="s">
        <v>18</v>
      </c>
      <c r="F13" s="40">
        <v>36956</v>
      </c>
      <c r="G13" s="39" t="s">
        <v>31</v>
      </c>
      <c r="H13" s="41"/>
      <c r="I13" s="41"/>
      <c r="J13" s="42"/>
      <c r="K13" s="43">
        <f>(P13*60+Q13)/86400</f>
        <v>1.203125E-3</v>
      </c>
      <c r="L13" s="44"/>
      <c r="M13" s="45">
        <f t="shared" si="0"/>
        <v>4.9099999999999984</v>
      </c>
      <c r="N13" s="46"/>
      <c r="O13" s="47"/>
      <c r="P13" s="16">
        <v>1</v>
      </c>
      <c r="Q13" s="21">
        <v>43.95</v>
      </c>
      <c r="R13" s="21"/>
      <c r="U13" s="17"/>
      <c r="V13" s="17"/>
      <c r="W13" s="18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</row>
    <row r="14" spans="1:37" ht="17.25" customHeight="1">
      <c r="A14" s="22"/>
      <c r="B14" s="18">
        <v>135</v>
      </c>
      <c r="C14" s="18"/>
      <c r="D14" s="23" t="s">
        <v>32</v>
      </c>
      <c r="E14" s="24" t="s">
        <v>18</v>
      </c>
      <c r="F14" s="25">
        <v>37449</v>
      </c>
      <c r="G14" s="24" t="s">
        <v>31</v>
      </c>
      <c r="H14" s="26"/>
      <c r="I14" s="26"/>
      <c r="J14" s="27"/>
      <c r="K14" s="28">
        <f>(P14*60+Q14)/86400</f>
        <v>1.2891203703703704E-3</v>
      </c>
      <c r="L14" s="29"/>
      <c r="M14" s="30">
        <f t="shared" si="0"/>
        <v>12.34</v>
      </c>
      <c r="N14" s="31"/>
      <c r="O14" s="32"/>
      <c r="P14" s="16">
        <v>1</v>
      </c>
      <c r="Q14" s="21">
        <v>51.38</v>
      </c>
      <c r="R14" s="21"/>
      <c r="U14" s="17"/>
      <c r="V14" s="17"/>
      <c r="W14" s="18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</row>
    <row r="15" spans="1:37" ht="17.25" customHeight="1">
      <c r="A15" s="22">
        <v>3</v>
      </c>
      <c r="B15" s="18">
        <v>134</v>
      </c>
      <c r="C15" s="18" t="s">
        <v>27</v>
      </c>
      <c r="D15" s="23" t="s">
        <v>33</v>
      </c>
      <c r="E15" s="24" t="s">
        <v>18</v>
      </c>
      <c r="F15" s="25">
        <v>38104</v>
      </c>
      <c r="G15" s="24" t="s">
        <v>31</v>
      </c>
      <c r="H15" s="26" t="s">
        <v>34</v>
      </c>
      <c r="I15" s="26"/>
      <c r="J15" s="27"/>
      <c r="K15" s="33">
        <f>(P15*60+Q15)/86400</f>
        <v>1.2891203703703704E-3</v>
      </c>
      <c r="L15" s="34"/>
      <c r="M15" s="35">
        <f t="shared" si="0"/>
        <v>12.34</v>
      </c>
      <c r="N15" s="31"/>
      <c r="O15" s="32"/>
      <c r="P15" s="16">
        <v>1</v>
      </c>
      <c r="Q15" s="21">
        <v>51.38</v>
      </c>
      <c r="R15" s="21"/>
      <c r="U15" s="17"/>
      <c r="V15" s="17"/>
      <c r="W15" s="18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</row>
    <row r="16" spans="1:37" ht="17.25" customHeight="1" thickBot="1">
      <c r="A16" s="48"/>
      <c r="B16" s="49">
        <v>133</v>
      </c>
      <c r="C16" s="49"/>
      <c r="D16" s="50" t="s">
        <v>35</v>
      </c>
      <c r="E16" s="51" t="s">
        <v>18</v>
      </c>
      <c r="F16" s="52">
        <v>37209</v>
      </c>
      <c r="G16" s="51" t="s">
        <v>26</v>
      </c>
      <c r="H16" s="53"/>
      <c r="I16" s="53"/>
      <c r="J16" s="54"/>
      <c r="K16" s="55">
        <f>(P16*60+Q16)/86400</f>
        <v>1.2891203703703704E-3</v>
      </c>
      <c r="L16" s="56"/>
      <c r="M16" s="57">
        <f t="shared" si="0"/>
        <v>12.34</v>
      </c>
      <c r="N16" s="58"/>
      <c r="O16" s="59"/>
      <c r="P16" s="16">
        <v>1</v>
      </c>
      <c r="Q16" s="21">
        <v>51.38</v>
      </c>
      <c r="R16" s="21"/>
      <c r="U16" s="17"/>
      <c r="V16" s="17"/>
      <c r="W16" s="18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</row>
    <row r="17" spans="1:37" ht="17.25" customHeight="1" thickTop="1">
      <c r="A17" s="22"/>
      <c r="B17" s="18">
        <v>136</v>
      </c>
      <c r="C17" s="18"/>
      <c r="D17" s="23" t="s">
        <v>36</v>
      </c>
      <c r="E17" s="24" t="s">
        <v>37</v>
      </c>
      <c r="F17" s="25" t="s">
        <v>38</v>
      </c>
      <c r="G17" s="24" t="s">
        <v>19</v>
      </c>
      <c r="H17" s="26"/>
      <c r="I17" s="26"/>
      <c r="J17" s="27"/>
      <c r="K17" s="28">
        <f>(P17*60+Q17)/86400</f>
        <v>1.2262731481481482E-3</v>
      </c>
      <c r="L17" s="29"/>
      <c r="M17" s="30">
        <f>(K17-K$8)*86400</f>
        <v>6.9100000000000055</v>
      </c>
      <c r="N17" s="31"/>
      <c r="O17" s="32"/>
      <c r="P17" s="16">
        <v>1</v>
      </c>
      <c r="Q17" s="21">
        <v>45.95</v>
      </c>
      <c r="R17" s="21"/>
      <c r="U17" s="17"/>
      <c r="V17" s="17"/>
      <c r="W17" s="18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</row>
    <row r="18" spans="1:37" ht="17.25" customHeight="1">
      <c r="A18" s="22">
        <v>1</v>
      </c>
      <c r="B18" s="18">
        <v>125</v>
      </c>
      <c r="C18" s="18" t="s">
        <v>27</v>
      </c>
      <c r="D18" s="23" t="s">
        <v>39</v>
      </c>
      <c r="E18" s="24" t="s">
        <v>18</v>
      </c>
      <c r="F18" s="25">
        <v>37116</v>
      </c>
      <c r="G18" s="24" t="s">
        <v>26</v>
      </c>
      <c r="H18" s="26" t="s">
        <v>40</v>
      </c>
      <c r="I18" s="26"/>
      <c r="J18" s="27"/>
      <c r="K18" s="33">
        <f>(P18*60+Q18)/86400</f>
        <v>1.2262731481481482E-3</v>
      </c>
      <c r="L18" s="34"/>
      <c r="M18" s="35">
        <v>0</v>
      </c>
      <c r="N18" s="31"/>
      <c r="O18" s="32"/>
      <c r="P18" s="16">
        <v>1</v>
      </c>
      <c r="Q18" s="21">
        <v>45.95</v>
      </c>
      <c r="R18" s="21"/>
      <c r="U18" s="17"/>
      <c r="V18" s="17"/>
      <c r="W18" s="18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</row>
    <row r="19" spans="1:37" ht="17.25" customHeight="1" thickBot="1">
      <c r="A19" s="48"/>
      <c r="B19" s="49"/>
      <c r="C19" s="49"/>
      <c r="D19" s="50" t="s">
        <v>41</v>
      </c>
      <c r="E19" s="51" t="s">
        <v>18</v>
      </c>
      <c r="F19" s="52"/>
      <c r="G19" s="51"/>
      <c r="H19" s="53"/>
      <c r="I19" s="53"/>
      <c r="J19" s="54"/>
      <c r="K19" s="55">
        <f>(P19*60+Q19)/86400</f>
        <v>1.2262731481481482E-3</v>
      </c>
      <c r="L19" s="56"/>
      <c r="M19" s="57">
        <f>(K19-K$8)*86400</f>
        <v>6.9100000000000055</v>
      </c>
      <c r="N19" s="58"/>
      <c r="O19" s="59"/>
      <c r="P19" s="16">
        <v>1</v>
      </c>
      <c r="Q19" s="21">
        <v>45.95</v>
      </c>
      <c r="R19" s="21"/>
      <c r="U19" s="17"/>
      <c r="V19" s="17"/>
      <c r="W19" s="18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</row>
    <row r="20" spans="1:37" ht="17.25" customHeight="1" thickTop="1">
      <c r="A20" s="22"/>
      <c r="B20" s="18">
        <v>137</v>
      </c>
      <c r="C20" s="18"/>
      <c r="D20" s="23" t="s">
        <v>42</v>
      </c>
      <c r="E20" s="24" t="s">
        <v>37</v>
      </c>
      <c r="F20" s="25">
        <v>36050</v>
      </c>
      <c r="G20" s="24" t="s">
        <v>19</v>
      </c>
      <c r="H20" s="26"/>
      <c r="I20" s="26"/>
      <c r="J20" s="27"/>
      <c r="K20" s="28">
        <f>(P20*60+Q20)/86400</f>
        <v>1.1804398148148149E-3</v>
      </c>
      <c r="L20" s="29"/>
      <c r="M20" s="30">
        <f t="shared" ref="M20:M22" si="1">(K20-K$8)*86400</f>
        <v>2.9500000000000104</v>
      </c>
      <c r="N20" s="31"/>
      <c r="O20" s="32"/>
      <c r="P20" s="16">
        <v>1</v>
      </c>
      <c r="Q20" s="21">
        <v>41.99</v>
      </c>
      <c r="R20" s="21"/>
      <c r="U20" s="17"/>
      <c r="V20" s="17"/>
      <c r="W20" s="18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</row>
    <row r="21" spans="1:37" ht="17.25" customHeight="1">
      <c r="A21" s="22">
        <v>1</v>
      </c>
      <c r="B21" s="18">
        <v>138</v>
      </c>
      <c r="C21" s="18" t="s">
        <v>20</v>
      </c>
      <c r="D21" s="23" t="s">
        <v>43</v>
      </c>
      <c r="E21" s="24" t="s">
        <v>37</v>
      </c>
      <c r="F21" s="25">
        <v>36184</v>
      </c>
      <c r="G21" s="24" t="s">
        <v>19</v>
      </c>
      <c r="H21" s="26" t="s">
        <v>44</v>
      </c>
      <c r="I21" s="26"/>
      <c r="J21" s="27"/>
      <c r="K21" s="33">
        <f>(P21*60+Q21)/86400</f>
        <v>1.1804398148148149E-3</v>
      </c>
      <c r="L21" s="34"/>
      <c r="M21" s="35">
        <v>0</v>
      </c>
      <c r="N21" s="31"/>
      <c r="O21" s="32"/>
      <c r="P21" s="16">
        <v>1</v>
      </c>
      <c r="Q21" s="21">
        <v>41.99</v>
      </c>
      <c r="R21" s="21"/>
      <c r="U21" s="17"/>
      <c r="V21" s="17"/>
      <c r="W21" s="18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</row>
    <row r="22" spans="1:37" ht="17.25" customHeight="1" thickBot="1">
      <c r="A22" s="48"/>
      <c r="B22" s="49">
        <v>144</v>
      </c>
      <c r="C22" s="49"/>
      <c r="D22" s="50" t="s">
        <v>45</v>
      </c>
      <c r="E22" s="51" t="s">
        <v>46</v>
      </c>
      <c r="F22" s="52">
        <v>36342</v>
      </c>
      <c r="G22" s="51" t="s">
        <v>19</v>
      </c>
      <c r="H22" s="53"/>
      <c r="I22" s="53"/>
      <c r="J22" s="54"/>
      <c r="K22" s="55">
        <f>(P22*60+Q22)/86400</f>
        <v>1.1804398148148149E-3</v>
      </c>
      <c r="L22" s="56"/>
      <c r="M22" s="57">
        <f t="shared" si="1"/>
        <v>2.9500000000000104</v>
      </c>
      <c r="N22" s="58"/>
      <c r="O22" s="59"/>
      <c r="P22" s="16">
        <v>1</v>
      </c>
      <c r="Q22" s="21">
        <v>41.99</v>
      </c>
      <c r="R22" s="21"/>
      <c r="U22" s="17"/>
      <c r="V22" s="17"/>
      <c r="W22" s="18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</row>
    <row r="23" spans="1:37" ht="17.25" customHeight="1" thickTop="1">
      <c r="A23" s="60"/>
      <c r="B23" s="61">
        <v>149</v>
      </c>
      <c r="C23" s="61"/>
      <c r="D23" s="62" t="s">
        <v>47</v>
      </c>
      <c r="E23" s="63" t="s">
        <v>48</v>
      </c>
      <c r="F23" s="64">
        <v>34514</v>
      </c>
      <c r="G23" s="63" t="s">
        <v>49</v>
      </c>
      <c r="H23" s="65"/>
      <c r="I23" s="65"/>
      <c r="J23" s="66"/>
      <c r="K23" s="67">
        <f>(P23*60+Q23)/86400</f>
        <v>1.1071759259259259E-3</v>
      </c>
      <c r="L23" s="68"/>
      <c r="M23" s="69">
        <f>(K23-K$23)*86400</f>
        <v>0</v>
      </c>
      <c r="N23" s="70"/>
      <c r="O23" s="71"/>
      <c r="P23" s="16">
        <v>1</v>
      </c>
      <c r="Q23" s="21">
        <v>35.659999999999997</v>
      </c>
      <c r="R23" s="21"/>
      <c r="U23" s="17"/>
      <c r="V23" s="17"/>
      <c r="W23" s="18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</row>
    <row r="24" spans="1:37" ht="17.25" customHeight="1">
      <c r="A24" s="22">
        <v>1</v>
      </c>
      <c r="B24" s="18">
        <v>143</v>
      </c>
      <c r="C24" s="18" t="s">
        <v>27</v>
      </c>
      <c r="D24" s="23" t="s">
        <v>50</v>
      </c>
      <c r="E24" s="24" t="s">
        <v>46</v>
      </c>
      <c r="F24" s="25">
        <v>35886</v>
      </c>
      <c r="G24" s="24" t="s">
        <v>49</v>
      </c>
      <c r="H24" s="26" t="s">
        <v>51</v>
      </c>
      <c r="I24" s="26"/>
      <c r="J24" s="27"/>
      <c r="K24" s="33">
        <f>(P24*60+Q24)/86400</f>
        <v>1.1071759259259259E-3</v>
      </c>
      <c r="L24" s="34"/>
      <c r="M24" s="35">
        <f>(K24-K$23)*86400</f>
        <v>0</v>
      </c>
      <c r="N24" s="31"/>
      <c r="O24" s="32"/>
      <c r="P24" s="16">
        <v>1</v>
      </c>
      <c r="Q24" s="21">
        <v>35.659999999999997</v>
      </c>
      <c r="R24" s="21"/>
      <c r="U24" s="17"/>
      <c r="V24" s="17"/>
      <c r="W24" s="18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</row>
    <row r="25" spans="1:37" ht="17.25" customHeight="1">
      <c r="A25" s="22"/>
      <c r="B25" s="18">
        <v>147</v>
      </c>
      <c r="C25" s="18"/>
      <c r="D25" s="23" t="s">
        <v>52</v>
      </c>
      <c r="E25" s="24" t="s">
        <v>48</v>
      </c>
      <c r="F25" s="25">
        <v>34771</v>
      </c>
      <c r="G25" s="24" t="s">
        <v>49</v>
      </c>
      <c r="H25" s="26"/>
      <c r="I25" s="26"/>
      <c r="J25" s="27"/>
      <c r="K25" s="28">
        <f>(P25*60+Q25)/86400</f>
        <v>1.1071759259259259E-3</v>
      </c>
      <c r="L25" s="29"/>
      <c r="M25" s="30">
        <f>(K25-K$23)*86400</f>
        <v>0</v>
      </c>
      <c r="N25" s="31"/>
      <c r="O25" s="32"/>
      <c r="P25" s="16">
        <v>1</v>
      </c>
      <c r="Q25" s="21">
        <v>35.659999999999997</v>
      </c>
      <c r="R25" s="21"/>
      <c r="U25" s="17"/>
      <c r="V25" s="17"/>
      <c r="W25" s="18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ht="3" customHeight="1" thickBot="1">
      <c r="A26" s="48"/>
      <c r="B26" s="49"/>
      <c r="C26" s="49"/>
      <c r="D26" s="50"/>
      <c r="E26" s="51"/>
      <c r="F26" s="51"/>
      <c r="G26" s="53"/>
      <c r="H26" s="53"/>
      <c r="I26" s="53"/>
      <c r="J26" s="72"/>
      <c r="K26" s="73"/>
      <c r="L26" s="74"/>
      <c r="M26" s="75"/>
      <c r="N26" s="75"/>
      <c r="O26" s="48"/>
      <c r="P26" s="16"/>
      <c r="Q26" s="21"/>
      <c r="R26" s="21"/>
      <c r="U26" s="17"/>
      <c r="V26" s="17"/>
      <c r="W26" s="18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</row>
    <row r="27" spans="1:37" ht="13.5" thickTop="1"/>
    <row r="28" spans="1:37" s="76" customFormat="1" ht="15.75" customHeight="1">
      <c r="B28" s="77" t="s">
        <v>53</v>
      </c>
      <c r="D28" s="78"/>
      <c r="E28" s="79"/>
      <c r="F28" s="80"/>
      <c r="G28" s="80"/>
      <c r="K28" s="80" t="s">
        <v>54</v>
      </c>
      <c r="L28" s="80" t="s">
        <v>54</v>
      </c>
      <c r="N28" s="81"/>
      <c r="O28" s="81"/>
      <c r="P28" s="81"/>
    </row>
    <row r="29" spans="1:37" s="76" customFormat="1" ht="15.75" customHeight="1">
      <c r="B29" s="77" t="s">
        <v>55</v>
      </c>
      <c r="D29" s="82"/>
      <c r="E29" s="83"/>
      <c r="F29" s="80"/>
      <c r="G29" s="80"/>
      <c r="H29" s="84"/>
      <c r="K29" s="80" t="s">
        <v>56</v>
      </c>
      <c r="L29" s="80" t="s">
        <v>57</v>
      </c>
      <c r="N29" s="81"/>
      <c r="O29" s="81"/>
      <c r="P29" s="81"/>
    </row>
    <row r="30" spans="1:37" s="76" customFormat="1" ht="15.75" customHeight="1">
      <c r="A30" s="32"/>
      <c r="B30" s="85"/>
      <c r="C30" s="85"/>
      <c r="D30" s="86"/>
      <c r="E30" s="87"/>
      <c r="F30" s="87"/>
      <c r="G30" s="84"/>
      <c r="H30" s="88"/>
      <c r="I30" s="88"/>
      <c r="J30" s="89"/>
      <c r="K30" s="80" t="s">
        <v>58</v>
      </c>
      <c r="L30" s="80" t="s">
        <v>58</v>
      </c>
      <c r="M30" s="90"/>
      <c r="N30" s="32"/>
      <c r="O30" s="32"/>
      <c r="P30" s="32"/>
    </row>
    <row r="31" spans="1:37" s="76" customFormat="1" ht="16.5" customHeight="1">
      <c r="A31" s="32"/>
      <c r="B31" s="85"/>
      <c r="C31" s="85"/>
      <c r="D31" s="86"/>
      <c r="E31" s="87"/>
      <c r="F31" s="87"/>
      <c r="G31" s="84"/>
      <c r="H31" s="88"/>
      <c r="I31" s="88"/>
      <c r="J31" s="89"/>
      <c r="K31" s="80"/>
      <c r="L31" s="80"/>
      <c r="M31" s="90"/>
      <c r="N31" s="32"/>
      <c r="O31" s="32"/>
      <c r="P31" s="32"/>
    </row>
    <row r="32" spans="1:37" s="76" customFormat="1">
      <c r="B32" s="77" t="s">
        <v>59</v>
      </c>
    </row>
    <row r="33" spans="1:32" s="76" customFormat="1" ht="5.25" customHeight="1"/>
    <row r="34" spans="1:32" s="76" customFormat="1" ht="3" customHeight="1"/>
    <row r="35" spans="1:32" s="76" customFormat="1" ht="33" customHeight="1"/>
    <row r="36" spans="1:32" s="76" customFormat="1"/>
    <row r="37" spans="1:32" s="76" customFormat="1"/>
    <row r="38" spans="1:32" s="76" customFormat="1"/>
    <row r="39" spans="1:32" s="76" customFormat="1"/>
    <row r="40" spans="1:32" s="76" customFormat="1" ht="17.25" customHeight="1">
      <c r="A40" s="91" t="s">
        <v>60</v>
      </c>
      <c r="B40" s="91"/>
      <c r="C40" s="91"/>
      <c r="D40" s="91"/>
      <c r="E40" s="92"/>
      <c r="F40" s="93"/>
      <c r="G40" s="92"/>
      <c r="H40" s="94" t="s">
        <v>61</v>
      </c>
      <c r="I40" s="94"/>
      <c r="J40" s="94"/>
      <c r="K40" s="94"/>
      <c r="L40" s="94"/>
      <c r="M40" s="94"/>
      <c r="N40" s="94"/>
      <c r="O40" s="94"/>
      <c r="P40" s="32"/>
      <c r="Q40" s="95"/>
      <c r="R40" s="96"/>
      <c r="S40" s="96"/>
      <c r="T40" s="97"/>
      <c r="U40" s="97"/>
      <c r="V40" s="97"/>
      <c r="W40" s="97"/>
      <c r="X40" s="85"/>
      <c r="Y40" s="97"/>
      <c r="Z40" s="97"/>
      <c r="AA40" s="97"/>
      <c r="AB40" s="97"/>
      <c r="AC40" s="97"/>
      <c r="AD40" s="97"/>
      <c r="AE40" s="97"/>
      <c r="AF40" s="97"/>
    </row>
  </sheetData>
  <dataConsolidate/>
  <mergeCells count="9">
    <mergeCell ref="A40:D40"/>
    <mergeCell ref="H40:O40"/>
    <mergeCell ref="A1:O1"/>
    <mergeCell ref="A2:M2"/>
    <mergeCell ref="A3:M3"/>
    <mergeCell ref="A4:D4"/>
    <mergeCell ref="I4:O4"/>
    <mergeCell ref="A6:G6"/>
    <mergeCell ref="H6:M6"/>
  </mergeCells>
  <pageMargins left="0.39370078740157483" right="0.39370078740157483" top="0.39370078740157483" bottom="0.39370078740157483" header="0.51181102362204722" footer="0.19685039370078741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командный спринт (дев.)</vt:lpstr>
      <vt:lpstr>'командный спринт (дев.)'!Заголовки_для_печати</vt:lpstr>
      <vt:lpstr>'командный спринт (дев.)'!Область_печати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2016-04-03T07:54:46Z</dcterms:created>
  <dcterms:modified xsi:type="dcterms:W3CDTF">2016-04-03T07:55:24Z</dcterms:modified>
</cp:coreProperties>
</file>