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1000_21 (2)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1000_1" localSheetId="0">'1000_21 (2)'!#REF!</definedName>
    <definedName name="Men1000_2" localSheetId="0">'1000_21 (2)'!$B$8:$B$57</definedName>
    <definedName name="N_sor1">[1]const!$C$1</definedName>
    <definedName name="N_sor2">[1]const!$C$2</definedName>
    <definedName name="_xlnm.Print_Titles" localSheetId="0">'1000_21 (2)'!$2:$4</definedName>
    <definedName name="_xlnm.Print_Area" localSheetId="0">'1000_21 (2)'!$A$1:$O$66</definedName>
  </definedNames>
  <calcPr calcId="124519"/>
</workbook>
</file>

<file path=xl/calcChain.xml><?xml version="1.0" encoding="utf-8"?>
<calcChain xmlns="http://schemas.openxmlformats.org/spreadsheetml/2006/main">
  <c r="L56" i="1"/>
  <c r="L54"/>
  <c r="L55"/>
  <c r="L53"/>
  <c r="N53" s="1"/>
  <c r="L52"/>
  <c r="N52" s="1"/>
  <c r="L51"/>
  <c r="L50"/>
  <c r="L49"/>
  <c r="L48"/>
  <c r="N48" s="1"/>
  <c r="L47"/>
  <c r="N47" s="1"/>
  <c r="L46"/>
  <c r="L45"/>
  <c r="L44"/>
  <c r="L43"/>
  <c r="L42"/>
  <c r="N42" s="1"/>
  <c r="L41"/>
  <c r="N41" s="1"/>
  <c r="L40"/>
  <c r="L39"/>
  <c r="L38"/>
  <c r="L37"/>
  <c r="L36"/>
  <c r="L35"/>
  <c r="L34"/>
  <c r="L33"/>
  <c r="L32"/>
  <c r="L31"/>
  <c r="L30"/>
  <c r="N30" s="1"/>
  <c r="L29"/>
  <c r="L28"/>
  <c r="L27"/>
  <c r="L26"/>
  <c r="N26" s="1"/>
  <c r="L25"/>
  <c r="L24"/>
  <c r="L23"/>
  <c r="L22"/>
  <c r="N22" s="1"/>
  <c r="L21"/>
  <c r="N21" s="1"/>
  <c r="L20"/>
  <c r="L19"/>
  <c r="L18"/>
  <c r="L17"/>
  <c r="L16"/>
  <c r="L15"/>
  <c r="L14"/>
  <c r="N14" s="1"/>
  <c r="L13"/>
  <c r="L12"/>
  <c r="N12" s="1"/>
  <c r="L11"/>
  <c r="L10"/>
  <c r="L9"/>
  <c r="N9" s="1"/>
  <c r="L8"/>
  <c r="N8" s="1"/>
  <c r="L6"/>
  <c r="H4"/>
  <c r="A3"/>
  <c r="A2"/>
  <c r="N55" l="1"/>
  <c r="N10"/>
  <c r="N16"/>
  <c r="N18"/>
  <c r="N20"/>
  <c r="N24"/>
  <c r="N28"/>
  <c r="N32"/>
  <c r="N34"/>
  <c r="N36"/>
  <c r="N38"/>
  <c r="N40"/>
  <c r="N44"/>
  <c r="N46"/>
  <c r="N50"/>
  <c r="N56"/>
  <c r="N11"/>
  <c r="N13"/>
  <c r="N15"/>
  <c r="N17"/>
  <c r="N19"/>
  <c r="N23"/>
  <c r="N25"/>
  <c r="N27"/>
  <c r="N29"/>
  <c r="N31"/>
  <c r="N33"/>
  <c r="N35"/>
  <c r="N37"/>
  <c r="N39"/>
  <c r="N43"/>
  <c r="N45"/>
  <c r="N49"/>
  <c r="N51"/>
  <c r="N54"/>
</calcChain>
</file>

<file path=xl/sharedStrings.xml><?xml version="1.0" encoding="utf-8"?>
<sst xmlns="http://schemas.openxmlformats.org/spreadsheetml/2006/main" count="176" uniqueCount="105">
  <si>
    <t>г.Коломна КЦ "Коломна"</t>
  </si>
  <si>
    <t>Мужчины</t>
  </si>
  <si>
    <t>1.17,00</t>
  </si>
  <si>
    <t>1.10,50</t>
  </si>
  <si>
    <t>Место</t>
  </si>
  <si>
    <t>№</t>
  </si>
  <si>
    <t>Дорожка</t>
  </si>
  <si>
    <t>Фамилия, Имя</t>
  </si>
  <si>
    <t>Возр.группа</t>
  </si>
  <si>
    <t>Разряд</t>
  </si>
  <si>
    <t>Город</t>
  </si>
  <si>
    <t>Регион</t>
  </si>
  <si>
    <t>Тренер</t>
  </si>
  <si>
    <t>Время</t>
  </si>
  <si>
    <t>Отст.</t>
  </si>
  <si>
    <t>Очки</t>
  </si>
  <si>
    <t>Вып.разр</t>
  </si>
  <si>
    <t>i</t>
  </si>
  <si>
    <t>Богданов Василий</t>
  </si>
  <si>
    <t>Санкт-Петербург</t>
  </si>
  <si>
    <t>o</t>
  </si>
  <si>
    <t>Логинов Сергей</t>
  </si>
  <si>
    <t>Омск</t>
  </si>
  <si>
    <t>Прядеин Анатолий</t>
  </si>
  <si>
    <t>Екатеринбург</t>
  </si>
  <si>
    <t>Бочинский Виктор</t>
  </si>
  <si>
    <t>Коломна</t>
  </si>
  <si>
    <t>Кокунов Анатолий</t>
  </si>
  <si>
    <t>Электросталь</t>
  </si>
  <si>
    <t>Бунин Георгий</t>
  </si>
  <si>
    <t>Москва</t>
  </si>
  <si>
    <t>Мазеин Сергей</t>
  </si>
  <si>
    <t>Пермь</t>
  </si>
  <si>
    <t>Касьянов Иван</t>
  </si>
  <si>
    <t>Козин Юрий</t>
  </si>
  <si>
    <t>Бунин Александр</t>
  </si>
  <si>
    <t>Тверь</t>
  </si>
  <si>
    <t>Леготкин Алексей</t>
  </si>
  <si>
    <t>Жидков Евгений</t>
  </si>
  <si>
    <t>Нижегородская область</t>
  </si>
  <si>
    <t>Изотов Павел</t>
  </si>
  <si>
    <t xml:space="preserve">Kramer Waldemar </t>
  </si>
  <si>
    <t>GER</t>
  </si>
  <si>
    <t>Воробьев Владимир</t>
  </si>
  <si>
    <t>Н.Новгород</t>
  </si>
  <si>
    <t>Кистенев Александр</t>
  </si>
  <si>
    <t>Казахстан</t>
  </si>
  <si>
    <t>Тютин Алексей</t>
  </si>
  <si>
    <t>Заречный</t>
  </si>
  <si>
    <t>Патрин Владимир</t>
  </si>
  <si>
    <t>Войнов Владимир</t>
  </si>
  <si>
    <t>Красногорск</t>
  </si>
  <si>
    <t>Гулин Юрий</t>
  </si>
  <si>
    <t>Егоров Евгений</t>
  </si>
  <si>
    <t>Кинешма</t>
  </si>
  <si>
    <t>Жихарев Николай</t>
  </si>
  <si>
    <t>Репнин Борис</t>
  </si>
  <si>
    <t>Маркевич Александр</t>
  </si>
  <si>
    <t>Минск (Беларусь)</t>
  </si>
  <si>
    <t>Харченко Александр</t>
  </si>
  <si>
    <t>Вологда</t>
  </si>
  <si>
    <t>Иванов Михаил</t>
  </si>
  <si>
    <t>Ларионов Игорь</t>
  </si>
  <si>
    <t>Бобров Андрей</t>
  </si>
  <si>
    <t>Летунов Владимир</t>
  </si>
  <si>
    <t>Тамбов</t>
  </si>
  <si>
    <t>Ахметгалиев Рашит</t>
  </si>
  <si>
    <t>Иваново</t>
  </si>
  <si>
    <t>Жемчужников Юрий</t>
  </si>
  <si>
    <t>Магнитогорск</t>
  </si>
  <si>
    <t>Мелкозеров Александр</t>
  </si>
  <si>
    <t>Железнодорожный</t>
  </si>
  <si>
    <t>Арашкевич Евгений</t>
  </si>
  <si>
    <t>Мончегорск</t>
  </si>
  <si>
    <t>Болонин Владислав</t>
  </si>
  <si>
    <t>Новоуральск</t>
  </si>
  <si>
    <t>Зайцев Дмитрий</t>
  </si>
  <si>
    <t>Ижевск</t>
  </si>
  <si>
    <t>Сахаров Николай</t>
  </si>
  <si>
    <t>Мальцев Владимир</t>
  </si>
  <si>
    <t>Аверин Алексей</t>
  </si>
  <si>
    <t>Елисеев Виктор</t>
  </si>
  <si>
    <t>Савельев Сергей</t>
  </si>
  <si>
    <t>Хрущев Дмитрий</t>
  </si>
  <si>
    <t>Слуцкий Николай</t>
  </si>
  <si>
    <t>Терешонок Александр</t>
  </si>
  <si>
    <t>Р.Беларусь</t>
  </si>
  <si>
    <t>Шагуров Андрей</t>
  </si>
  <si>
    <t>Пенза</t>
  </si>
  <si>
    <t>Васильев Максим</t>
  </si>
  <si>
    <t>Кирово-Чепецк</t>
  </si>
  <si>
    <t>Кашин Антон</t>
  </si>
  <si>
    <t>Васьков Александр</t>
  </si>
  <si>
    <t>Кротов Александр</t>
  </si>
  <si>
    <t>Бочкарев Сергей</t>
  </si>
  <si>
    <t>Начало: 12:40</t>
  </si>
  <si>
    <t>t льда: -6,3</t>
  </si>
  <si>
    <t>Окончание: 14:25</t>
  </si>
  <si>
    <t>t воздуха: +14,3</t>
  </si>
  <si>
    <r>
      <t>t воздуха: +14,8</t>
    </r>
    <r>
      <rPr>
        <sz val="10"/>
        <rFont val="Calibri"/>
        <family val="2"/>
        <charset val="204"/>
      </rPr>
      <t>ᵒ</t>
    </r>
  </si>
  <si>
    <t>влажность: 30 %</t>
  </si>
  <si>
    <t>влажность: 37 %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</si>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</sst>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6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horizontal="left" vertical="justify"/>
    </xf>
    <xf numFmtId="14" fontId="2" fillId="0" borderId="2" xfId="0" applyNumberFormat="1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vertical="justify"/>
    </xf>
    <xf numFmtId="0" fontId="2" fillId="0" borderId="2" xfId="0" applyFont="1" applyFill="1" applyBorder="1" applyAlignment="1">
      <alignment vertical="justify" wrapText="1"/>
    </xf>
    <xf numFmtId="164" fontId="2" fillId="0" borderId="2" xfId="0" applyNumberFormat="1" applyFont="1" applyFill="1" applyBorder="1" applyAlignment="1">
      <alignment vertical="justify"/>
    </xf>
    <xf numFmtId="165" fontId="7" fillId="0" borderId="2" xfId="0" applyNumberFormat="1" applyFont="1" applyBorder="1" applyAlignment="1">
      <alignment horizontal="center" vertical="justify"/>
    </xf>
    <xf numFmtId="166" fontId="2" fillId="0" borderId="2" xfId="0" applyNumberFormat="1" applyFont="1" applyBorder="1" applyAlignment="1">
      <alignment horizontal="center" vertical="justify"/>
    </xf>
    <xf numFmtId="167" fontId="2" fillId="0" borderId="2" xfId="0" applyNumberFormat="1" applyFont="1" applyBorder="1" applyAlignment="1">
      <alignment horizontal="center" vertical="justify" wrapText="1"/>
    </xf>
    <xf numFmtId="0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vertical="justify"/>
    </xf>
    <xf numFmtId="0" fontId="2" fillId="0" borderId="0" xfId="0" applyFont="1" applyFill="1" applyBorder="1" applyAlignment="1">
      <alignment vertical="justify" wrapText="1"/>
    </xf>
    <xf numFmtId="165" fontId="7" fillId="0" borderId="0" xfId="0" applyNumberFormat="1" applyFont="1" applyBorder="1" applyAlignment="1">
      <alignment horizontal="center" vertical="justify"/>
    </xf>
    <xf numFmtId="166" fontId="2" fillId="0" borderId="0" xfId="0" applyNumberFormat="1" applyFont="1" applyBorder="1" applyAlignment="1">
      <alignment horizontal="center" vertical="justify"/>
    </xf>
    <xf numFmtId="167" fontId="2" fillId="0" borderId="0" xfId="0" applyNumberFormat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0" fontId="2" fillId="0" borderId="1" xfId="0" applyFont="1" applyFill="1" applyBorder="1" applyAlignment="1">
      <alignment vertical="justify" wrapText="1"/>
    </xf>
    <xf numFmtId="165" fontId="7" fillId="0" borderId="1" xfId="0" applyNumberFormat="1" applyFont="1" applyBorder="1" applyAlignment="1">
      <alignment horizontal="center" vertical="justify"/>
    </xf>
    <xf numFmtId="166" fontId="2" fillId="0" borderId="1" xfId="0" applyNumberFormat="1" applyFont="1" applyBorder="1" applyAlignment="1">
      <alignment horizontal="center" vertical="justify"/>
    </xf>
    <xf numFmtId="167" fontId="2" fillId="0" borderId="1" xfId="0" applyNumberFormat="1" applyFont="1" applyBorder="1" applyAlignment="1">
      <alignment horizontal="center" vertical="justify" wrapText="1"/>
    </xf>
    <xf numFmtId="164" fontId="2" fillId="0" borderId="0" xfId="0" applyNumberFormat="1" applyFont="1" applyFill="1" applyBorder="1" applyAlignment="1">
      <alignment vertical="justify"/>
    </xf>
    <xf numFmtId="0" fontId="11" fillId="0" borderId="0" xfId="0" applyFont="1" applyBorder="1" applyAlignment="1">
      <alignment wrapText="1"/>
    </xf>
    <xf numFmtId="0" fontId="2" fillId="0" borderId="1" xfId="0" applyFont="1" applyFill="1" applyBorder="1" applyAlignment="1">
      <alignment horizontal="left" vertical="justify" wrapText="1"/>
    </xf>
    <xf numFmtId="14" fontId="2" fillId="0" borderId="1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164" fontId="2" fillId="0" borderId="1" xfId="0" applyNumberFormat="1" applyFont="1" applyFill="1" applyBorder="1" applyAlignment="1">
      <alignment vertical="justify"/>
    </xf>
    <xf numFmtId="165" fontId="7" fillId="0" borderId="1" xfId="0" applyNumberFormat="1" applyFont="1" applyBorder="1" applyAlignment="1">
      <alignment horizontal="left" vertical="justify"/>
    </xf>
    <xf numFmtId="166" fontId="2" fillId="0" borderId="1" xfId="0" applyNumberFormat="1" applyFont="1" applyBorder="1" applyAlignment="1">
      <alignment horizontal="left" vertical="justify"/>
    </xf>
    <xf numFmtId="167" fontId="2" fillId="0" borderId="1" xfId="0" applyNumberFormat="1" applyFont="1" applyBorder="1" applyAlignment="1">
      <alignment horizontal="left" vertical="justify" wrapText="1"/>
    </xf>
    <xf numFmtId="0" fontId="12" fillId="0" borderId="0" xfId="0" applyFont="1"/>
    <xf numFmtId="0" fontId="13" fillId="0" borderId="0" xfId="0" applyFont="1" applyFill="1"/>
    <xf numFmtId="165" fontId="12" fillId="0" borderId="0" xfId="0" applyNumberFormat="1" applyFont="1"/>
    <xf numFmtId="0" fontId="2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14" fontId="13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horizontal="center" vertical="justify" wrapText="1"/>
    </xf>
    <xf numFmtId="164" fontId="2" fillId="0" borderId="0" xfId="0" applyNumberFormat="1" applyFont="1" applyBorder="1" applyAlignment="1">
      <alignment vertical="justify"/>
    </xf>
    <xf numFmtId="167" fontId="2" fillId="0" borderId="0" xfId="0" applyNumberFormat="1" applyFont="1" applyBorder="1" applyAlignment="1">
      <alignment horizontal="left" vertical="justify" wrapText="1"/>
    </xf>
    <xf numFmtId="0" fontId="15" fillId="0" borderId="0" xfId="0" applyFont="1" applyFill="1" applyBorder="1" applyAlignment="1">
      <alignment horizontal="center" vertical="justify" wrapText="1"/>
    </xf>
    <xf numFmtId="14" fontId="15" fillId="0" borderId="0" xfId="0" applyNumberFormat="1" applyFont="1" applyFill="1" applyBorder="1" applyAlignment="1">
      <alignment horizontal="center" vertical="justify" wrapText="1"/>
    </xf>
    <xf numFmtId="0" fontId="5" fillId="0" borderId="0" xfId="0" applyFont="1" applyBorder="1" applyAlignment="1">
      <alignment horizontal="center" vertical="justify"/>
    </xf>
    <xf numFmtId="0" fontId="8" fillId="0" borderId="0" xfId="0" applyFont="1" applyFill="1" applyBorder="1" applyAlignment="1">
      <alignment horizontal="center" vertical="justify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284559</xdr:colOff>
      <xdr:row>2</xdr:row>
      <xdr:rowOff>39290</xdr:rowOff>
    </xdr:from>
    <xdr:to>
      <xdr:col>13</xdr:col>
      <xdr:colOff>520303</xdr:colOff>
      <xdr:row>3</xdr:row>
      <xdr:rowOff>163115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97153" y="479821"/>
          <a:ext cx="938213" cy="44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457200</xdr:colOff>
      <xdr:row>3</xdr:row>
      <xdr:rowOff>114300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50"/>
          <a:ext cx="838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209549</xdr:colOff>
      <xdr:row>0</xdr:row>
      <xdr:rowOff>4763</xdr:rowOff>
    </xdr:from>
    <xdr:to>
      <xdr:col>13</xdr:col>
      <xdr:colOff>492918</xdr:colOff>
      <xdr:row>2</xdr:row>
      <xdr:rowOff>13097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722143" y="4763"/>
          <a:ext cx="985838" cy="448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1000_22 (3)"/>
      <sheetName val="500_21 (2)"/>
      <sheetName val="500_22"/>
      <sheetName val="1000_21"/>
      <sheetName val="1000_22"/>
      <sheetName val="1000_21 (2)"/>
      <sheetName val="1000_21 (3)"/>
      <sheetName val="коман.спринт"/>
      <sheetName val="масс-старт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12">
          <cell r="C12" t="str">
            <v>3000 метров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>
    <tabColor rgb="FFFFFF00"/>
  </sheetPr>
  <dimension ref="A1:AL66"/>
  <sheetViews>
    <sheetView tabSelected="1" view="pageBreakPreview" topLeftCell="A43" zoomScale="160" zoomScaleSheetLayoutView="160" workbookViewId="0">
      <selection activeCell="D54" sqref="D54"/>
    </sheetView>
  </sheetViews>
  <sheetFormatPr defaultRowHeight="12.75"/>
  <cols>
    <col min="1" max="1" width="5.7109375" style="1" customWidth="1"/>
    <col min="2" max="3" width="8.28515625" style="1" customWidth="1"/>
    <col min="4" max="4" width="25.85546875" style="1" customWidth="1"/>
    <col min="5" max="5" width="12.140625" style="1" customWidth="1"/>
    <col min="6" max="6" width="9.85546875" style="1" hidden="1" customWidth="1"/>
    <col min="7" max="7" width="9.140625" style="1" hidden="1" customWidth="1"/>
    <col min="8" max="8" width="22.28515625" style="1" customWidth="1"/>
    <col min="9" max="9" width="24.28515625" style="1" hidden="1" customWidth="1"/>
    <col min="10" max="10" width="14.140625" style="1" hidden="1" customWidth="1"/>
    <col min="11" max="11" width="0.7109375" style="1" hidden="1" customWidth="1"/>
    <col min="12" max="12" width="10.5703125" style="1" customWidth="1"/>
    <col min="13" max="13" width="0.7109375" style="1" hidden="1" customWidth="1"/>
    <col min="14" max="14" width="8.140625" style="1" customWidth="1"/>
    <col min="15" max="15" width="6.42578125" style="1" hidden="1" customWidth="1"/>
    <col min="16" max="16" width="7.85546875" style="1" customWidth="1"/>
    <col min="17" max="17" width="4.140625" style="1" customWidth="1"/>
    <col min="18" max="18" width="7.28515625" style="1" customWidth="1"/>
    <col min="19" max="22" width="9.140625" style="1"/>
    <col min="23" max="23" width="5.42578125" style="1" customWidth="1"/>
    <col min="24" max="24" width="4.28515625" style="1" customWidth="1"/>
    <col min="25" max="25" width="26.85546875" style="1" customWidth="1"/>
    <col min="26" max="16384" width="9.140625" style="1"/>
  </cols>
  <sheetData>
    <row r="1" spans="1:38" ht="6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38" ht="28.5" customHeight="1">
      <c r="A2" s="70" t="str">
        <f>N_sor1</f>
        <v>Всероссийские соревнования по конькобежному спорту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"/>
      <c r="P2" s="2"/>
    </row>
    <row r="3" spans="1:38" ht="25.5" customHeight="1">
      <c r="A3" s="71" t="str">
        <f>N_sor2</f>
        <v>"КОЛОМЕНСКИЙ ЛЕД"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3"/>
      <c r="P3" s="3"/>
    </row>
    <row r="4" spans="1:38" ht="30" customHeight="1" thickBot="1">
      <c r="A4" s="72" t="s">
        <v>0</v>
      </c>
      <c r="B4" s="72"/>
      <c r="C4" s="72"/>
      <c r="D4" s="72"/>
      <c r="E4" s="4"/>
      <c r="F4" s="4"/>
      <c r="G4" s="4"/>
      <c r="H4" s="73" t="str">
        <f>D_d2</f>
        <v>02 апреля 2016 г.</v>
      </c>
      <c r="I4" s="73"/>
      <c r="J4" s="73"/>
      <c r="K4" s="73"/>
      <c r="L4" s="73"/>
      <c r="M4" s="73"/>
      <c r="N4" s="73"/>
      <c r="O4" s="5"/>
      <c r="P4" s="5"/>
    </row>
    <row r="5" spans="1:38" ht="3.75" customHeight="1" thickTop="1">
      <c r="A5" s="6"/>
      <c r="B5" s="6"/>
      <c r="C5" s="6"/>
      <c r="D5" s="6"/>
      <c r="E5" s="7"/>
      <c r="F5" s="7"/>
      <c r="G5" s="7"/>
      <c r="H5" s="7"/>
      <c r="I5" s="7"/>
      <c r="J5" s="8"/>
      <c r="K5" s="9"/>
      <c r="L5" s="9"/>
      <c r="M5" s="9"/>
      <c r="N5" s="9"/>
      <c r="O5" s="9"/>
      <c r="P5" s="9"/>
    </row>
    <row r="6" spans="1:38" ht="19.5" customHeight="1">
      <c r="B6" s="10"/>
      <c r="C6" s="74" t="s">
        <v>1</v>
      </c>
      <c r="D6" s="74"/>
      <c r="E6" s="74"/>
      <c r="F6" s="74"/>
      <c r="G6" s="74"/>
      <c r="H6" s="74"/>
      <c r="I6" s="74"/>
      <c r="J6" s="74"/>
      <c r="K6" s="10"/>
      <c r="L6" s="11" t="str">
        <f>[1]const!C12</f>
        <v>3000 метров</v>
      </c>
      <c r="M6" s="10"/>
      <c r="N6" s="10"/>
      <c r="O6" s="10"/>
      <c r="P6" s="10"/>
      <c r="Q6" s="12"/>
      <c r="R6" s="13" t="s">
        <v>2</v>
      </c>
      <c r="S6" s="13" t="s">
        <v>3</v>
      </c>
      <c r="V6" s="13"/>
      <c r="W6" s="13"/>
      <c r="X6" s="14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2.75" customHeight="1" thickBot="1">
      <c r="A7" s="15" t="s">
        <v>4</v>
      </c>
      <c r="B7" s="15" t="s">
        <v>5</v>
      </c>
      <c r="C7" s="16" t="s">
        <v>6</v>
      </c>
      <c r="D7" s="15" t="s">
        <v>7</v>
      </c>
      <c r="E7" s="15" t="s">
        <v>8</v>
      </c>
      <c r="F7" s="15" t="s">
        <v>9</v>
      </c>
      <c r="G7" s="15" t="s">
        <v>9</v>
      </c>
      <c r="H7" s="15" t="s">
        <v>10</v>
      </c>
      <c r="I7" s="15" t="s">
        <v>11</v>
      </c>
      <c r="J7" s="15" t="s">
        <v>12</v>
      </c>
      <c r="K7" s="15"/>
      <c r="L7" s="15" t="s">
        <v>13</v>
      </c>
      <c r="M7" s="15"/>
      <c r="N7" s="15" t="s">
        <v>14</v>
      </c>
      <c r="O7" s="15" t="s">
        <v>15</v>
      </c>
      <c r="P7" s="15" t="s">
        <v>16</v>
      </c>
      <c r="Q7" s="12"/>
      <c r="R7" s="17"/>
      <c r="S7" s="17"/>
      <c r="V7" s="13"/>
      <c r="W7" s="13"/>
      <c r="X7" s="14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13.5" customHeight="1" thickTop="1" thickBot="1">
      <c r="A8" s="18">
        <v>1</v>
      </c>
      <c r="B8" s="19">
        <v>113</v>
      </c>
      <c r="C8" s="19" t="s">
        <v>17</v>
      </c>
      <c r="D8" s="20" t="s">
        <v>18</v>
      </c>
      <c r="E8" s="19">
        <v>80</v>
      </c>
      <c r="F8" s="21">
        <v>11921</v>
      </c>
      <c r="G8" s="19"/>
      <c r="H8" s="22" t="s">
        <v>19</v>
      </c>
      <c r="I8" s="22"/>
      <c r="J8" s="23"/>
      <c r="K8" s="24"/>
      <c r="L8" s="25">
        <f t="shared" ref="L8:L52" si="0">(Q8*60+R8)/86400</f>
        <v>5.3687500000000003E-3</v>
      </c>
      <c r="M8" s="26"/>
      <c r="N8" s="27">
        <f>(L8-L$8)*86400</f>
        <v>0</v>
      </c>
      <c r="O8" s="28"/>
      <c r="P8" s="29"/>
      <c r="Q8" s="12">
        <v>7</v>
      </c>
      <c r="R8" s="17">
        <v>43.86</v>
      </c>
      <c r="S8" s="17"/>
      <c r="V8" s="13"/>
      <c r="W8" s="13"/>
      <c r="X8" s="14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ht="13.5" customHeight="1" thickTop="1">
      <c r="A9" s="29">
        <v>1</v>
      </c>
      <c r="B9" s="14">
        <v>108</v>
      </c>
      <c r="C9" s="14" t="s">
        <v>20</v>
      </c>
      <c r="D9" s="30" t="s">
        <v>21</v>
      </c>
      <c r="E9" s="14">
        <v>75</v>
      </c>
      <c r="F9" s="31">
        <v>14158</v>
      </c>
      <c r="G9" s="14"/>
      <c r="H9" s="32" t="s">
        <v>22</v>
      </c>
      <c r="I9" s="32"/>
      <c r="J9" s="33"/>
      <c r="K9" s="32"/>
      <c r="L9" s="34">
        <f t="shared" si="0"/>
        <v>3.7348379629629628E-3</v>
      </c>
      <c r="M9" s="35"/>
      <c r="N9" s="36">
        <f>(L9-L$9)*86400</f>
        <v>0</v>
      </c>
      <c r="O9" s="28"/>
      <c r="P9" s="29"/>
      <c r="Q9" s="12">
        <v>5</v>
      </c>
      <c r="R9" s="17">
        <v>22.69</v>
      </c>
      <c r="S9" s="17"/>
      <c r="V9" s="13"/>
      <c r="W9" s="13"/>
      <c r="X9" s="14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ht="13.5" customHeight="1">
      <c r="A10" s="29">
        <v>2</v>
      </c>
      <c r="B10" s="14">
        <v>112</v>
      </c>
      <c r="C10" s="14" t="s">
        <v>17</v>
      </c>
      <c r="D10" s="30" t="s">
        <v>23</v>
      </c>
      <c r="E10" s="14">
        <v>75</v>
      </c>
      <c r="F10" s="31">
        <v>14510</v>
      </c>
      <c r="G10" s="14"/>
      <c r="H10" s="32" t="s">
        <v>24</v>
      </c>
      <c r="I10" s="32"/>
      <c r="J10" s="33"/>
      <c r="K10" s="32"/>
      <c r="L10" s="34">
        <f t="shared" si="0"/>
        <v>4.1729166666666668E-3</v>
      </c>
      <c r="M10" s="35"/>
      <c r="N10" s="36">
        <f>(L10-L$9)*86400</f>
        <v>37.850000000000023</v>
      </c>
      <c r="O10" s="28"/>
      <c r="P10" s="29"/>
      <c r="Q10" s="12">
        <v>6</v>
      </c>
      <c r="R10" s="17">
        <v>0.54</v>
      </c>
      <c r="S10" s="17"/>
      <c r="V10" s="13"/>
      <c r="W10" s="13"/>
      <c r="X10" s="14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ht="13.5" customHeight="1" thickBot="1">
      <c r="A11" s="37">
        <v>3</v>
      </c>
      <c r="B11" s="38">
        <v>110</v>
      </c>
      <c r="C11" s="38" t="s">
        <v>20</v>
      </c>
      <c r="D11" s="39" t="s">
        <v>25</v>
      </c>
      <c r="E11" s="38">
        <v>75</v>
      </c>
      <c r="F11" s="40">
        <v>15035</v>
      </c>
      <c r="G11" s="38"/>
      <c r="H11" s="41" t="s">
        <v>26</v>
      </c>
      <c r="I11" s="41"/>
      <c r="J11" s="42"/>
      <c r="K11" s="41"/>
      <c r="L11" s="43">
        <f t="shared" si="0"/>
        <v>5.9158564814814811E-3</v>
      </c>
      <c r="M11" s="44"/>
      <c r="N11" s="45">
        <f>(L11-L$9)*86400</f>
        <v>188.44</v>
      </c>
      <c r="O11" s="28"/>
      <c r="P11" s="29"/>
      <c r="Q11" s="12">
        <v>8</v>
      </c>
      <c r="R11" s="17">
        <v>31.13</v>
      </c>
      <c r="S11" s="17"/>
      <c r="V11" s="13"/>
      <c r="W11" s="13"/>
      <c r="X11" s="14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</row>
    <row r="12" spans="1:38" ht="13.5" customHeight="1" thickTop="1">
      <c r="A12" s="29">
        <v>1</v>
      </c>
      <c r="B12" s="14">
        <v>107</v>
      </c>
      <c r="C12" s="14" t="s">
        <v>17</v>
      </c>
      <c r="D12" s="30" t="s">
        <v>27</v>
      </c>
      <c r="E12" s="14">
        <v>70</v>
      </c>
      <c r="F12" s="31">
        <v>16838</v>
      </c>
      <c r="G12" s="14"/>
      <c r="H12" s="32" t="s">
        <v>28</v>
      </c>
      <c r="I12" s="32"/>
      <c r="J12" s="33"/>
      <c r="K12" s="46"/>
      <c r="L12" s="34">
        <f t="shared" si="0"/>
        <v>3.6164351851851848E-3</v>
      </c>
      <c r="M12" s="35"/>
      <c r="N12" s="36">
        <f>(L12-L$12)*86400</f>
        <v>0</v>
      </c>
      <c r="O12" s="28"/>
      <c r="P12" s="29"/>
      <c r="Q12" s="12">
        <v>5</v>
      </c>
      <c r="R12" s="17">
        <v>12.46</v>
      </c>
      <c r="S12" s="17"/>
      <c r="V12" s="13"/>
      <c r="W12" s="13"/>
      <c r="X12" s="14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38" ht="13.5" customHeight="1" thickBot="1">
      <c r="A13" s="37">
        <v>2</v>
      </c>
      <c r="B13" s="38">
        <v>106</v>
      </c>
      <c r="C13" s="38" t="s">
        <v>20</v>
      </c>
      <c r="D13" s="39" t="s">
        <v>29</v>
      </c>
      <c r="E13" s="38">
        <v>70</v>
      </c>
      <c r="F13" s="40">
        <v>16494</v>
      </c>
      <c r="G13" s="38"/>
      <c r="H13" s="41" t="s">
        <v>30</v>
      </c>
      <c r="I13" s="41"/>
      <c r="J13" s="42"/>
      <c r="K13" s="41"/>
      <c r="L13" s="43">
        <f t="shared" si="0"/>
        <v>4.1473379629629629E-3</v>
      </c>
      <c r="M13" s="44"/>
      <c r="N13" s="45">
        <f>(L13-L$12)*86400</f>
        <v>45.870000000000033</v>
      </c>
      <c r="O13" s="28"/>
      <c r="P13" s="29"/>
      <c r="Q13" s="12">
        <v>5</v>
      </c>
      <c r="R13" s="17">
        <v>58.33</v>
      </c>
      <c r="S13" s="17"/>
      <c r="V13" s="13"/>
      <c r="W13" s="13"/>
      <c r="X13" s="14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  <row r="14" spans="1:38" ht="13.5" customHeight="1" thickTop="1">
      <c r="A14" s="29">
        <v>1</v>
      </c>
      <c r="B14" s="14">
        <v>103</v>
      </c>
      <c r="C14" s="14" t="s">
        <v>20</v>
      </c>
      <c r="D14" s="30" t="s">
        <v>31</v>
      </c>
      <c r="E14" s="14">
        <v>65</v>
      </c>
      <c r="F14" s="31">
        <v>18629</v>
      </c>
      <c r="G14" s="14"/>
      <c r="H14" s="32" t="s">
        <v>32</v>
      </c>
      <c r="I14" s="32"/>
      <c r="J14" s="33"/>
      <c r="K14" s="32"/>
      <c r="L14" s="34">
        <f t="shared" si="0"/>
        <v>3.091550925925926E-3</v>
      </c>
      <c r="M14" s="35"/>
      <c r="N14" s="36">
        <f>(L14-L$14)*86400</f>
        <v>0</v>
      </c>
      <c r="O14" s="28"/>
      <c r="P14" s="29"/>
      <c r="Q14" s="12">
        <v>4</v>
      </c>
      <c r="R14" s="17">
        <v>27.11</v>
      </c>
      <c r="S14" s="17"/>
      <c r="V14" s="13"/>
      <c r="W14" s="13"/>
      <c r="X14" s="14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</row>
    <row r="15" spans="1:38" ht="13.5" customHeight="1">
      <c r="A15" s="29">
        <v>2</v>
      </c>
      <c r="B15" s="14">
        <v>95</v>
      </c>
      <c r="C15" s="14" t="s">
        <v>17</v>
      </c>
      <c r="D15" s="30" t="s">
        <v>33</v>
      </c>
      <c r="E15" s="14">
        <v>65</v>
      </c>
      <c r="F15" s="31">
        <v>17069</v>
      </c>
      <c r="G15" s="14"/>
      <c r="H15" s="32" t="s">
        <v>22</v>
      </c>
      <c r="I15" s="32"/>
      <c r="J15" s="33"/>
      <c r="K15" s="32"/>
      <c r="L15" s="34">
        <f t="shared" si="0"/>
        <v>3.370949074074074E-3</v>
      </c>
      <c r="M15" s="35"/>
      <c r="N15" s="36">
        <f t="shared" ref="N15:N20" si="1">(L15-L$14)*86400</f>
        <v>24.139999999999986</v>
      </c>
      <c r="O15" s="28"/>
      <c r="P15" s="29"/>
      <c r="Q15" s="12">
        <v>4</v>
      </c>
      <c r="R15" s="17">
        <v>51.25</v>
      </c>
      <c r="S15" s="17"/>
      <c r="V15" s="13"/>
      <c r="W15" s="13"/>
      <c r="X15" s="14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ht="13.5" customHeight="1">
      <c r="A16" s="29">
        <v>3</v>
      </c>
      <c r="B16" s="14">
        <v>101</v>
      </c>
      <c r="C16" s="14" t="s">
        <v>17</v>
      </c>
      <c r="D16" s="30" t="s">
        <v>34</v>
      </c>
      <c r="E16" s="14">
        <v>65</v>
      </c>
      <c r="F16" s="31">
        <v>17914</v>
      </c>
      <c r="G16" s="14"/>
      <c r="H16" s="32" t="s">
        <v>30</v>
      </c>
      <c r="I16" s="32"/>
      <c r="J16" s="33"/>
      <c r="K16" s="32"/>
      <c r="L16" s="34">
        <f t="shared" si="0"/>
        <v>3.5489583333333332E-3</v>
      </c>
      <c r="M16" s="35"/>
      <c r="N16" s="36">
        <f t="shared" si="1"/>
        <v>39.519999999999989</v>
      </c>
      <c r="O16" s="28"/>
      <c r="P16" s="29"/>
      <c r="Q16" s="12">
        <v>5</v>
      </c>
      <c r="R16" s="17">
        <v>6.63</v>
      </c>
      <c r="S16" s="17"/>
      <c r="V16" s="13"/>
      <c r="W16" s="13"/>
      <c r="X16" s="14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</row>
    <row r="17" spans="1:38" ht="13.5" customHeight="1">
      <c r="A17" s="29">
        <v>4</v>
      </c>
      <c r="B17" s="14">
        <v>98</v>
      </c>
      <c r="C17" s="14" t="s">
        <v>20</v>
      </c>
      <c r="D17" s="30" t="s">
        <v>35</v>
      </c>
      <c r="E17" s="14">
        <v>65</v>
      </c>
      <c r="F17" s="31">
        <v>17503</v>
      </c>
      <c r="G17" s="14"/>
      <c r="H17" s="32" t="s">
        <v>36</v>
      </c>
      <c r="I17" s="32"/>
      <c r="J17" s="33"/>
      <c r="K17" s="32"/>
      <c r="L17" s="34">
        <f t="shared" si="0"/>
        <v>3.6280092592592592E-3</v>
      </c>
      <c r="M17" s="35"/>
      <c r="N17" s="36">
        <f t="shared" si="1"/>
        <v>46.349999999999994</v>
      </c>
      <c r="O17" s="28"/>
      <c r="P17" s="29"/>
      <c r="Q17" s="12">
        <v>5</v>
      </c>
      <c r="R17" s="17">
        <v>13.46</v>
      </c>
      <c r="S17" s="17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</row>
    <row r="18" spans="1:38" ht="13.5" customHeight="1">
      <c r="A18" s="29">
        <v>5</v>
      </c>
      <c r="B18" s="14">
        <v>97</v>
      </c>
      <c r="C18" s="14" t="s">
        <v>20</v>
      </c>
      <c r="D18" s="30" t="s">
        <v>37</v>
      </c>
      <c r="E18" s="14">
        <v>65</v>
      </c>
      <c r="F18" s="31">
        <v>17252</v>
      </c>
      <c r="G18" s="14"/>
      <c r="H18" s="32" t="s">
        <v>32</v>
      </c>
      <c r="I18" s="32"/>
      <c r="J18" s="33"/>
      <c r="K18" s="32"/>
      <c r="L18" s="34">
        <f t="shared" si="0"/>
        <v>3.6450231481481481E-3</v>
      </c>
      <c r="M18" s="35"/>
      <c r="N18" s="36">
        <f t="shared" si="1"/>
        <v>47.819999999999993</v>
      </c>
      <c r="O18" s="28"/>
      <c r="P18" s="29"/>
      <c r="Q18" s="12">
        <v>5</v>
      </c>
      <c r="R18" s="17">
        <v>14.93</v>
      </c>
      <c r="S18" s="17"/>
      <c r="V18" s="13"/>
      <c r="W18" s="13"/>
      <c r="X18" s="14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1:38" ht="13.5" customHeight="1">
      <c r="A19" s="29">
        <v>6</v>
      </c>
      <c r="B19" s="14">
        <v>94</v>
      </c>
      <c r="C19" s="14" t="s">
        <v>17</v>
      </c>
      <c r="D19" s="30" t="s">
        <v>38</v>
      </c>
      <c r="E19" s="14">
        <v>65</v>
      </c>
      <c r="F19" s="31">
        <v>18614</v>
      </c>
      <c r="G19" s="14"/>
      <c r="H19" s="32" t="s">
        <v>39</v>
      </c>
      <c r="I19" s="32"/>
      <c r="J19" s="33"/>
      <c r="K19" s="46"/>
      <c r="L19" s="34">
        <f t="shared" si="0"/>
        <v>3.6675925925925925E-3</v>
      </c>
      <c r="M19" s="35"/>
      <c r="N19" s="36">
        <f t="shared" si="1"/>
        <v>49.769999999999989</v>
      </c>
      <c r="O19" s="28"/>
      <c r="P19" s="29"/>
      <c r="Q19" s="12">
        <v>5</v>
      </c>
      <c r="R19" s="17">
        <v>16.88</v>
      </c>
      <c r="S19" s="17"/>
      <c r="V19" s="13"/>
      <c r="W19" s="13"/>
      <c r="X19" s="14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0" spans="1:38" ht="13.5" customHeight="1" thickBot="1">
      <c r="A20" s="37">
        <v>7</v>
      </c>
      <c r="B20" s="38">
        <v>99</v>
      </c>
      <c r="C20" s="38" t="s">
        <v>17</v>
      </c>
      <c r="D20" s="39" t="s">
        <v>40</v>
      </c>
      <c r="E20" s="38">
        <v>65</v>
      </c>
      <c r="F20" s="40">
        <v>17679</v>
      </c>
      <c r="G20" s="38"/>
      <c r="H20" s="41" t="s">
        <v>28</v>
      </c>
      <c r="I20" s="41"/>
      <c r="J20" s="42"/>
      <c r="K20" s="41"/>
      <c r="L20" s="43">
        <f t="shared" si="0"/>
        <v>4.0490740740740747E-3</v>
      </c>
      <c r="M20" s="44"/>
      <c r="N20" s="45">
        <f t="shared" si="1"/>
        <v>82.730000000000047</v>
      </c>
      <c r="O20" s="28"/>
      <c r="P20" s="29"/>
      <c r="Q20" s="12">
        <v>5</v>
      </c>
      <c r="R20" s="17">
        <v>49.84</v>
      </c>
      <c r="S20" s="17"/>
      <c r="V20" s="13"/>
      <c r="W20" s="13"/>
      <c r="X20" s="14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  <row r="21" spans="1:38" ht="13.5" customHeight="1" thickTop="1">
      <c r="A21" s="29">
        <v>1</v>
      </c>
      <c r="B21" s="14">
        <v>89</v>
      </c>
      <c r="C21" s="14" t="s">
        <v>17</v>
      </c>
      <c r="D21" s="30" t="s">
        <v>41</v>
      </c>
      <c r="E21" s="14">
        <v>60</v>
      </c>
      <c r="F21" s="31">
        <v>19244</v>
      </c>
      <c r="G21" s="14"/>
      <c r="H21" s="32" t="s">
        <v>42</v>
      </c>
      <c r="I21" s="32"/>
      <c r="J21" s="33"/>
      <c r="K21" s="32"/>
      <c r="L21" s="34">
        <f t="shared" si="0"/>
        <v>3.1483796296296294E-3</v>
      </c>
      <c r="M21" s="35"/>
      <c r="N21" s="36">
        <f>(L21-L$21)*86400</f>
        <v>0</v>
      </c>
      <c r="O21" s="28"/>
      <c r="P21" s="29"/>
      <c r="Q21" s="12">
        <v>4</v>
      </c>
      <c r="R21" s="17">
        <v>32.020000000000003</v>
      </c>
      <c r="S21" s="17"/>
      <c r="V21" s="13"/>
      <c r="W21" s="13"/>
      <c r="X21" s="14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 ht="13.5" customHeight="1">
      <c r="A22" s="29">
        <v>2</v>
      </c>
      <c r="B22" s="14">
        <v>92</v>
      </c>
      <c r="C22" s="14" t="s">
        <v>20</v>
      </c>
      <c r="D22" s="30" t="s">
        <v>43</v>
      </c>
      <c r="E22" s="14">
        <v>60</v>
      </c>
      <c r="F22" s="31">
        <v>20073</v>
      </c>
      <c r="G22" s="14"/>
      <c r="H22" s="32" t="s">
        <v>44</v>
      </c>
      <c r="I22" s="32"/>
      <c r="J22" s="33"/>
      <c r="K22" s="32"/>
      <c r="L22" s="34">
        <f t="shared" si="0"/>
        <v>3.3743055555555557E-3</v>
      </c>
      <c r="M22" s="35"/>
      <c r="N22" s="36">
        <f>(L22-L$21)*86400</f>
        <v>19.520000000000032</v>
      </c>
      <c r="O22" s="28"/>
      <c r="P22" s="29"/>
      <c r="Q22" s="12">
        <v>4</v>
      </c>
      <c r="R22" s="17">
        <v>51.54</v>
      </c>
      <c r="S22" s="17"/>
      <c r="V22" s="13"/>
      <c r="W22" s="13"/>
      <c r="X22" s="14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</row>
    <row r="23" spans="1:38" ht="13.5" customHeight="1">
      <c r="A23" s="29">
        <v>3</v>
      </c>
      <c r="B23" s="14">
        <v>91</v>
      </c>
      <c r="C23" s="14" t="s">
        <v>17</v>
      </c>
      <c r="D23" s="30" t="s">
        <v>45</v>
      </c>
      <c r="E23" s="14">
        <v>60</v>
      </c>
      <c r="F23" s="31">
        <v>20034</v>
      </c>
      <c r="G23" s="14"/>
      <c r="H23" s="32" t="s">
        <v>46</v>
      </c>
      <c r="I23" s="32"/>
      <c r="J23" s="33"/>
      <c r="K23" s="32"/>
      <c r="L23" s="34">
        <f t="shared" si="0"/>
        <v>3.4538194444444443E-3</v>
      </c>
      <c r="M23" s="35"/>
      <c r="N23" s="36">
        <f>(L23-L$21)*86400</f>
        <v>26.39</v>
      </c>
      <c r="O23" s="28"/>
      <c r="P23" s="29"/>
      <c r="Q23" s="12">
        <v>4</v>
      </c>
      <c r="R23" s="17">
        <v>58.41</v>
      </c>
      <c r="S23" s="17"/>
      <c r="V23" s="13"/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</row>
    <row r="24" spans="1:38" ht="13.5" customHeight="1">
      <c r="A24" s="29">
        <v>4</v>
      </c>
      <c r="B24" s="14">
        <v>93</v>
      </c>
      <c r="C24" s="14" t="s">
        <v>17</v>
      </c>
      <c r="D24" s="30" t="s">
        <v>47</v>
      </c>
      <c r="E24" s="14">
        <v>60</v>
      </c>
      <c r="F24" s="31">
        <v>20552</v>
      </c>
      <c r="G24" s="14"/>
      <c r="H24" s="32" t="s">
        <v>48</v>
      </c>
      <c r="I24" s="32"/>
      <c r="J24" s="33"/>
      <c r="K24" s="32"/>
      <c r="L24" s="34">
        <f t="shared" si="0"/>
        <v>3.4896990740740739E-3</v>
      </c>
      <c r="M24" s="35"/>
      <c r="N24" s="36">
        <f>(L24-L$21)*86400</f>
        <v>29.49</v>
      </c>
      <c r="O24" s="28"/>
      <c r="P24" s="29"/>
      <c r="Q24" s="12">
        <v>5</v>
      </c>
      <c r="R24" s="17">
        <v>1.51</v>
      </c>
      <c r="S24" s="17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</row>
    <row r="25" spans="1:38" ht="13.5" customHeight="1" thickBot="1">
      <c r="A25" s="37">
        <v>5</v>
      </c>
      <c r="B25" s="38">
        <v>90</v>
      </c>
      <c r="C25" s="38" t="s">
        <v>20</v>
      </c>
      <c r="D25" s="39" t="s">
        <v>49</v>
      </c>
      <c r="E25" s="38">
        <v>60</v>
      </c>
      <c r="F25" s="40">
        <v>19532</v>
      </c>
      <c r="G25" s="38"/>
      <c r="H25" s="41" t="s">
        <v>30</v>
      </c>
      <c r="I25" s="41"/>
      <c r="J25" s="42"/>
      <c r="K25" s="41"/>
      <c r="L25" s="43">
        <f t="shared" si="0"/>
        <v>3.5151620370370367E-3</v>
      </c>
      <c r="M25" s="44"/>
      <c r="N25" s="45">
        <f>(L25-L$21)*86400</f>
        <v>31.689999999999987</v>
      </c>
      <c r="O25" s="28"/>
      <c r="P25" s="29"/>
      <c r="Q25" s="12">
        <v>5</v>
      </c>
      <c r="R25" s="17">
        <v>3.71</v>
      </c>
      <c r="S25" s="17"/>
      <c r="V25" s="13"/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</row>
    <row r="26" spans="1:38" ht="13.5" customHeight="1" thickTop="1">
      <c r="A26" s="29">
        <v>1</v>
      </c>
      <c r="B26" s="14">
        <v>84</v>
      </c>
      <c r="C26" s="14" t="s">
        <v>20</v>
      </c>
      <c r="D26" s="30" t="s">
        <v>50</v>
      </c>
      <c r="E26" s="14">
        <v>55</v>
      </c>
      <c r="F26" s="31">
        <v>21629</v>
      </c>
      <c r="G26" s="14"/>
      <c r="H26" s="32" t="s">
        <v>51</v>
      </c>
      <c r="I26" s="32"/>
      <c r="J26" s="33"/>
      <c r="K26" s="32"/>
      <c r="L26" s="34">
        <f t="shared" si="0"/>
        <v>3.3765046296296299E-3</v>
      </c>
      <c r="M26" s="35"/>
      <c r="N26" s="36">
        <f>(L26-L$26)*86400</f>
        <v>0</v>
      </c>
      <c r="O26" s="28"/>
      <c r="P26" s="29"/>
      <c r="Q26" s="12">
        <v>4</v>
      </c>
      <c r="R26" s="17">
        <v>51.73</v>
      </c>
      <c r="S26" s="17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</row>
    <row r="27" spans="1:38" ht="13.5" customHeight="1">
      <c r="A27" s="29">
        <v>2</v>
      </c>
      <c r="B27" s="14">
        <v>88</v>
      </c>
      <c r="C27" s="14" t="s">
        <v>17</v>
      </c>
      <c r="D27" s="30" t="s">
        <v>52</v>
      </c>
      <c r="E27" s="14">
        <v>55</v>
      </c>
      <c r="F27" s="31">
        <v>20723</v>
      </c>
      <c r="G27" s="14"/>
      <c r="H27" s="32" t="s">
        <v>39</v>
      </c>
      <c r="I27" s="32"/>
      <c r="J27" s="33"/>
      <c r="K27" s="46"/>
      <c r="L27" s="34">
        <f t="shared" si="0"/>
        <v>3.5861111111111107E-3</v>
      </c>
      <c r="M27" s="35"/>
      <c r="N27" s="36">
        <f>(L27-L$26)*86400</f>
        <v>18.109999999999935</v>
      </c>
      <c r="O27" s="28"/>
      <c r="P27" s="29"/>
      <c r="Q27" s="12">
        <v>5</v>
      </c>
      <c r="R27" s="17">
        <v>9.84</v>
      </c>
      <c r="S27" s="17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</row>
    <row r="28" spans="1:38" ht="13.5" customHeight="1">
      <c r="A28" s="29">
        <v>3</v>
      </c>
      <c r="B28" s="14">
        <v>86</v>
      </c>
      <c r="C28" s="14" t="s">
        <v>20</v>
      </c>
      <c r="D28" s="30" t="s">
        <v>53</v>
      </c>
      <c r="E28" s="14">
        <v>55</v>
      </c>
      <c r="F28" s="31">
        <v>22168</v>
      </c>
      <c r="G28" s="14"/>
      <c r="H28" s="32" t="s">
        <v>54</v>
      </c>
      <c r="I28" s="32"/>
      <c r="J28" s="33"/>
      <c r="K28" s="46"/>
      <c r="L28" s="34">
        <f t="shared" si="0"/>
        <v>3.6098379629629627E-3</v>
      </c>
      <c r="M28" s="35"/>
      <c r="N28" s="36">
        <f>(L28-L$26)*86400</f>
        <v>20.159999999999954</v>
      </c>
      <c r="O28" s="28"/>
      <c r="P28" s="29"/>
      <c r="Q28" s="12">
        <v>5</v>
      </c>
      <c r="R28" s="17">
        <v>11.89</v>
      </c>
      <c r="S28" s="17"/>
      <c r="V28" s="13"/>
      <c r="W28" s="13"/>
      <c r="X28" s="14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</row>
    <row r="29" spans="1:38" ht="13.5" customHeight="1" thickBot="1">
      <c r="A29" s="37">
        <v>4</v>
      </c>
      <c r="B29" s="38">
        <v>87</v>
      </c>
      <c r="C29" s="38" t="s">
        <v>17</v>
      </c>
      <c r="D29" s="39" t="s">
        <v>55</v>
      </c>
      <c r="E29" s="38">
        <v>55</v>
      </c>
      <c r="F29" s="40">
        <v>22259</v>
      </c>
      <c r="G29" s="38"/>
      <c r="H29" s="41" t="s">
        <v>48</v>
      </c>
      <c r="I29" s="41"/>
      <c r="J29" s="42"/>
      <c r="K29" s="41"/>
      <c r="L29" s="43">
        <f t="shared" si="0"/>
        <v>3.8302083333333335E-3</v>
      </c>
      <c r="M29" s="44"/>
      <c r="N29" s="45">
        <f>(L29-L$26)*86400</f>
        <v>39.199999999999989</v>
      </c>
      <c r="O29" s="28"/>
      <c r="P29" s="29"/>
      <c r="Q29" s="12">
        <v>5</v>
      </c>
      <c r="R29" s="17">
        <v>30.93</v>
      </c>
      <c r="S29" s="17"/>
      <c r="V29" s="13"/>
      <c r="W29" s="13"/>
      <c r="X29" s="14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</row>
    <row r="30" spans="1:38" ht="13.5" customHeight="1" thickTop="1">
      <c r="A30" s="29">
        <v>1</v>
      </c>
      <c r="B30" s="14">
        <v>68</v>
      </c>
      <c r="C30" s="14" t="s">
        <v>17</v>
      </c>
      <c r="D30" s="30" t="s">
        <v>56</v>
      </c>
      <c r="E30" s="14">
        <v>50</v>
      </c>
      <c r="F30" s="31">
        <v>22888</v>
      </c>
      <c r="G30" s="14"/>
      <c r="H30" s="32" t="s">
        <v>30</v>
      </c>
      <c r="I30" s="32"/>
      <c r="J30" s="33"/>
      <c r="K30" s="46"/>
      <c r="L30" s="34">
        <f t="shared" si="0"/>
        <v>3.0254629629629629E-3</v>
      </c>
      <c r="M30" s="35"/>
      <c r="N30" s="36">
        <f>(L30-L$30)*86400</f>
        <v>0</v>
      </c>
      <c r="O30" s="28"/>
      <c r="P30" s="29"/>
      <c r="Q30" s="12">
        <v>4</v>
      </c>
      <c r="R30" s="17">
        <v>21.4</v>
      </c>
      <c r="S30" s="17"/>
      <c r="V30" s="13"/>
      <c r="W30" s="13"/>
      <c r="X30" s="14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</row>
    <row r="31" spans="1:38" ht="13.5" customHeight="1">
      <c r="A31" s="29">
        <v>2</v>
      </c>
      <c r="B31" s="14">
        <v>81</v>
      </c>
      <c r="C31" s="14" t="s">
        <v>20</v>
      </c>
      <c r="D31" s="30" t="s">
        <v>57</v>
      </c>
      <c r="E31" s="14">
        <v>50</v>
      </c>
      <c r="F31" s="31"/>
      <c r="G31" s="14"/>
      <c r="H31" s="32" t="s">
        <v>58</v>
      </c>
      <c r="I31" s="32"/>
      <c r="J31" s="33"/>
      <c r="K31" s="46"/>
      <c r="L31" s="34">
        <f t="shared" si="0"/>
        <v>3.0861111111111111E-3</v>
      </c>
      <c r="M31" s="35"/>
      <c r="N31" s="36">
        <f t="shared" ref="N31:N40" si="2">(L31-L$30)*86400</f>
        <v>5.2400000000000055</v>
      </c>
      <c r="O31" s="28"/>
      <c r="P31" s="29"/>
      <c r="Q31" s="12">
        <v>4</v>
      </c>
      <c r="R31" s="17">
        <v>26.64</v>
      </c>
      <c r="S31" s="17"/>
      <c r="V31" s="13"/>
      <c r="W31" s="13"/>
      <c r="X31" s="14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</row>
    <row r="32" spans="1:38" ht="13.5" customHeight="1">
      <c r="A32" s="29">
        <v>3</v>
      </c>
      <c r="B32" s="14">
        <v>76</v>
      </c>
      <c r="C32" s="14" t="s">
        <v>20</v>
      </c>
      <c r="D32" s="30" t="s">
        <v>59</v>
      </c>
      <c r="E32" s="14">
        <v>50</v>
      </c>
      <c r="F32" s="31">
        <v>23816</v>
      </c>
      <c r="G32" s="14"/>
      <c r="H32" s="32" t="s">
        <v>60</v>
      </c>
      <c r="I32" s="32"/>
      <c r="J32" s="33"/>
      <c r="K32" s="46"/>
      <c r="L32" s="34">
        <f t="shared" si="0"/>
        <v>3.1335648148148147E-3</v>
      </c>
      <c r="M32" s="35"/>
      <c r="N32" s="36">
        <f t="shared" si="2"/>
        <v>9.34</v>
      </c>
      <c r="O32" s="28"/>
      <c r="P32" s="29"/>
      <c r="Q32" s="12">
        <v>4</v>
      </c>
      <c r="R32" s="17">
        <v>30.74</v>
      </c>
      <c r="S32" s="17"/>
      <c r="V32" s="13"/>
      <c r="W32" s="13"/>
      <c r="X32" s="14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38" ht="13.5" customHeight="1">
      <c r="A33" s="29">
        <v>4</v>
      </c>
      <c r="B33" s="14">
        <v>74</v>
      </c>
      <c r="C33" s="14" t="s">
        <v>17</v>
      </c>
      <c r="D33" s="30" t="s">
        <v>61</v>
      </c>
      <c r="E33" s="14">
        <v>50</v>
      </c>
      <c r="F33" s="31">
        <v>23530</v>
      </c>
      <c r="G33" s="14"/>
      <c r="H33" s="32" t="s">
        <v>26</v>
      </c>
      <c r="I33" s="32"/>
      <c r="J33" s="33"/>
      <c r="K33" s="46"/>
      <c r="L33" s="34">
        <f t="shared" si="0"/>
        <v>3.2562500000000005E-3</v>
      </c>
      <c r="M33" s="35"/>
      <c r="N33" s="36">
        <f t="shared" si="2"/>
        <v>19.940000000000047</v>
      </c>
      <c r="O33" s="28"/>
      <c r="P33" s="29"/>
      <c r="Q33" s="12">
        <v>4</v>
      </c>
      <c r="R33" s="17">
        <v>41.34</v>
      </c>
      <c r="S33" s="17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</row>
    <row r="34" spans="1:38" ht="13.5" customHeight="1">
      <c r="A34" s="29">
        <v>5</v>
      </c>
      <c r="B34" s="14">
        <v>70</v>
      </c>
      <c r="C34" s="14" t="s">
        <v>20</v>
      </c>
      <c r="D34" s="30" t="s">
        <v>62</v>
      </c>
      <c r="E34" s="14">
        <v>50</v>
      </c>
      <c r="F34" s="31">
        <v>23040</v>
      </c>
      <c r="G34" s="14"/>
      <c r="H34" s="32" t="s">
        <v>19</v>
      </c>
      <c r="I34" s="32"/>
      <c r="J34" s="33"/>
      <c r="K34" s="46"/>
      <c r="L34" s="34">
        <f t="shared" si="0"/>
        <v>3.256712962962963E-3</v>
      </c>
      <c r="M34" s="35"/>
      <c r="N34" s="36">
        <f t="shared" si="2"/>
        <v>19.980000000000011</v>
      </c>
      <c r="O34" s="28"/>
      <c r="P34" s="29"/>
      <c r="Q34" s="12">
        <v>4</v>
      </c>
      <c r="R34" s="17">
        <v>41.38</v>
      </c>
      <c r="S34" s="17"/>
      <c r="V34" s="13"/>
      <c r="W34" s="13"/>
      <c r="X34" s="14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</row>
    <row r="35" spans="1:38" ht="13.5" customHeight="1">
      <c r="A35" s="29">
        <v>6</v>
      </c>
      <c r="B35" s="14">
        <v>75</v>
      </c>
      <c r="C35" s="14" t="s">
        <v>17</v>
      </c>
      <c r="D35" s="30" t="s">
        <v>63</v>
      </c>
      <c r="E35" s="14">
        <v>50</v>
      </c>
      <c r="F35" s="31">
        <v>23571</v>
      </c>
      <c r="G35" s="14"/>
      <c r="H35" s="32" t="s">
        <v>24</v>
      </c>
      <c r="I35" s="32"/>
      <c r="J35" s="33"/>
      <c r="K35" s="32"/>
      <c r="L35" s="34">
        <f t="shared" si="0"/>
        <v>3.2869212962962965E-3</v>
      </c>
      <c r="M35" s="35"/>
      <c r="N35" s="36">
        <f t="shared" si="2"/>
        <v>22.590000000000021</v>
      </c>
      <c r="O35" s="28"/>
      <c r="P35" s="29"/>
      <c r="Q35" s="12">
        <v>4</v>
      </c>
      <c r="R35" s="17">
        <v>43.99</v>
      </c>
      <c r="S35" s="17"/>
      <c r="V35" s="13"/>
      <c r="W35" s="13"/>
      <c r="X35" s="14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</row>
    <row r="36" spans="1:38" ht="13.5" customHeight="1">
      <c r="A36" s="29">
        <v>7</v>
      </c>
      <c r="B36" s="14">
        <v>83</v>
      </c>
      <c r="C36" s="14" t="s">
        <v>20</v>
      </c>
      <c r="D36" s="30" t="s">
        <v>64</v>
      </c>
      <c r="E36" s="14">
        <v>50</v>
      </c>
      <c r="F36" s="31">
        <v>22572</v>
      </c>
      <c r="G36" s="14"/>
      <c r="H36" s="32" t="s">
        <v>65</v>
      </c>
      <c r="I36" s="32"/>
      <c r="J36" s="33"/>
      <c r="K36" s="32"/>
      <c r="L36" s="34">
        <f t="shared" si="0"/>
        <v>3.3003472222222219E-3</v>
      </c>
      <c r="M36" s="35"/>
      <c r="N36" s="36">
        <f t="shared" si="2"/>
        <v>23.749999999999979</v>
      </c>
      <c r="O36" s="28"/>
      <c r="P36" s="29"/>
      <c r="Q36" s="12">
        <v>4</v>
      </c>
      <c r="R36" s="17">
        <v>45.15</v>
      </c>
      <c r="S36" s="17"/>
      <c r="V36" s="13"/>
      <c r="W36" s="13"/>
      <c r="X36" s="14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</row>
    <row r="37" spans="1:38" ht="13.5" customHeight="1">
      <c r="A37" s="29">
        <v>8</v>
      </c>
      <c r="B37" s="14">
        <v>77</v>
      </c>
      <c r="C37" s="14" t="s">
        <v>20</v>
      </c>
      <c r="D37" s="30" t="s">
        <v>66</v>
      </c>
      <c r="E37" s="14">
        <v>50</v>
      </c>
      <c r="F37" s="31">
        <v>23902</v>
      </c>
      <c r="G37" s="14"/>
      <c r="H37" s="32" t="s">
        <v>67</v>
      </c>
      <c r="I37" s="32"/>
      <c r="J37" s="33"/>
      <c r="K37" s="32"/>
      <c r="L37" s="34">
        <f t="shared" si="0"/>
        <v>3.3934027777777777E-3</v>
      </c>
      <c r="M37" s="35"/>
      <c r="N37" s="36">
        <f t="shared" si="2"/>
        <v>31.790000000000003</v>
      </c>
      <c r="O37" s="28"/>
      <c r="P37" s="29"/>
      <c r="Q37" s="12">
        <v>4</v>
      </c>
      <c r="R37" s="17">
        <v>53.19</v>
      </c>
      <c r="S37" s="17"/>
      <c r="V37" s="13"/>
      <c r="W37" s="13"/>
      <c r="X37" s="14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</row>
    <row r="38" spans="1:38" ht="13.5" customHeight="1">
      <c r="A38" s="29">
        <v>9</v>
      </c>
      <c r="B38" s="14">
        <v>78</v>
      </c>
      <c r="C38" s="14" t="s">
        <v>17</v>
      </c>
      <c r="D38" s="30" t="s">
        <v>68</v>
      </c>
      <c r="E38" s="14">
        <v>50</v>
      </c>
      <c r="F38" s="31">
        <v>24259</v>
      </c>
      <c r="G38" s="14"/>
      <c r="H38" s="32" t="s">
        <v>69</v>
      </c>
      <c r="I38" s="32"/>
      <c r="J38" s="33"/>
      <c r="K38" s="46"/>
      <c r="L38" s="34">
        <f t="shared" si="0"/>
        <v>3.4886574074074078E-3</v>
      </c>
      <c r="M38" s="35"/>
      <c r="N38" s="36">
        <f t="shared" si="2"/>
        <v>40.020000000000039</v>
      </c>
      <c r="O38" s="28"/>
      <c r="P38" s="29"/>
      <c r="Q38" s="12">
        <v>5</v>
      </c>
      <c r="R38" s="17">
        <v>1.42</v>
      </c>
      <c r="S38" s="17"/>
      <c r="V38" s="13"/>
      <c r="W38" s="13"/>
      <c r="X38" s="14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</row>
    <row r="39" spans="1:38" ht="13.5" customHeight="1">
      <c r="A39" s="29">
        <v>10</v>
      </c>
      <c r="B39" s="14">
        <v>79</v>
      </c>
      <c r="C39" s="14" t="s">
        <v>17</v>
      </c>
      <c r="D39" s="30" t="s">
        <v>70</v>
      </c>
      <c r="E39" s="14">
        <v>50</v>
      </c>
      <c r="F39" s="31">
        <v>22491</v>
      </c>
      <c r="G39" s="14"/>
      <c r="H39" s="32" t="s">
        <v>71</v>
      </c>
      <c r="I39" s="32"/>
      <c r="J39" s="33"/>
      <c r="K39" s="32"/>
      <c r="L39" s="34">
        <f t="shared" si="0"/>
        <v>3.5993055555555557E-3</v>
      </c>
      <c r="M39" s="35"/>
      <c r="N39" s="36">
        <f t="shared" si="2"/>
        <v>49.58000000000002</v>
      </c>
      <c r="O39" s="28"/>
      <c r="P39" s="29"/>
      <c r="Q39" s="12">
        <v>5</v>
      </c>
      <c r="R39" s="17">
        <v>10.98</v>
      </c>
      <c r="S39" s="17"/>
      <c r="V39" s="13"/>
      <c r="W39" s="13"/>
      <c r="X39" s="14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</row>
    <row r="40" spans="1:38" ht="13.5" customHeight="1" thickBot="1">
      <c r="A40" s="37">
        <v>11</v>
      </c>
      <c r="B40" s="38">
        <v>73</v>
      </c>
      <c r="C40" s="38" t="s">
        <v>20</v>
      </c>
      <c r="D40" s="39" t="s">
        <v>72</v>
      </c>
      <c r="E40" s="38">
        <v>50</v>
      </c>
      <c r="F40" s="40">
        <v>23488</v>
      </c>
      <c r="G40" s="38"/>
      <c r="H40" s="41" t="s">
        <v>73</v>
      </c>
      <c r="I40" s="41"/>
      <c r="J40" s="42"/>
      <c r="K40" s="41"/>
      <c r="L40" s="43">
        <f t="shared" si="0"/>
        <v>3.7156249999999997E-3</v>
      </c>
      <c r="M40" s="44"/>
      <c r="N40" s="45">
        <f t="shared" si="2"/>
        <v>59.629999999999988</v>
      </c>
      <c r="O40" s="28"/>
      <c r="P40" s="29"/>
      <c r="Q40" s="12">
        <v>5</v>
      </c>
      <c r="R40" s="17">
        <v>21.03</v>
      </c>
      <c r="S40" s="17"/>
      <c r="V40" s="13"/>
      <c r="W40" s="13"/>
      <c r="X40" s="14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</row>
    <row r="41" spans="1:38" ht="13.5" customHeight="1" thickTop="1">
      <c r="A41" s="29">
        <v>1</v>
      </c>
      <c r="B41" s="14">
        <v>56</v>
      </c>
      <c r="C41" s="14" t="s">
        <v>20</v>
      </c>
      <c r="D41" s="30" t="s">
        <v>74</v>
      </c>
      <c r="E41" s="14">
        <v>45</v>
      </c>
      <c r="F41" s="31">
        <v>25800</v>
      </c>
      <c r="G41" s="14"/>
      <c r="H41" s="32" t="s">
        <v>75</v>
      </c>
      <c r="I41" s="32"/>
      <c r="J41" s="33"/>
      <c r="K41" s="32"/>
      <c r="L41" s="34">
        <f t="shared" si="0"/>
        <v>3.0934027777777774E-3</v>
      </c>
      <c r="M41" s="35"/>
      <c r="N41" s="36">
        <f t="shared" ref="N41:N46" si="3">(L41-L$41)*86400</f>
        <v>0</v>
      </c>
      <c r="O41" s="28"/>
      <c r="P41" s="29"/>
      <c r="Q41" s="12">
        <v>4</v>
      </c>
      <c r="R41" s="47">
        <v>27.27</v>
      </c>
      <c r="S41" s="17"/>
      <c r="V41" s="13"/>
      <c r="W41" s="13"/>
      <c r="X41" s="14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</row>
    <row r="42" spans="1:38" ht="13.5" customHeight="1">
      <c r="A42" s="29">
        <v>2</v>
      </c>
      <c r="B42" s="14">
        <v>51</v>
      </c>
      <c r="C42" s="14" t="s">
        <v>17</v>
      </c>
      <c r="D42" s="30" t="s">
        <v>76</v>
      </c>
      <c r="E42" s="14">
        <v>45</v>
      </c>
      <c r="F42" s="31">
        <v>25308</v>
      </c>
      <c r="G42" s="14"/>
      <c r="H42" s="32" t="s">
        <v>77</v>
      </c>
      <c r="I42" s="32"/>
      <c r="J42" s="33"/>
      <c r="K42" s="46"/>
      <c r="L42" s="34">
        <f t="shared" si="0"/>
        <v>3.2262731481481483E-3</v>
      </c>
      <c r="M42" s="35"/>
      <c r="N42" s="36">
        <f t="shared" si="3"/>
        <v>11.480000000000043</v>
      </c>
      <c r="O42" s="28"/>
      <c r="P42" s="29"/>
      <c r="Q42" s="12">
        <v>4</v>
      </c>
      <c r="R42" s="17">
        <v>38.75</v>
      </c>
      <c r="S42" s="17"/>
      <c r="V42" s="13"/>
      <c r="W42" s="13"/>
      <c r="X42" s="14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</row>
    <row r="43" spans="1:38" ht="13.5" customHeight="1">
      <c r="A43" s="29">
        <v>3</v>
      </c>
      <c r="B43" s="14">
        <v>61</v>
      </c>
      <c r="C43" s="14" t="s">
        <v>17</v>
      </c>
      <c r="D43" s="30" t="s">
        <v>78</v>
      </c>
      <c r="E43" s="14">
        <v>45</v>
      </c>
      <c r="F43" s="31"/>
      <c r="G43" s="14"/>
      <c r="H43" s="32" t="s">
        <v>19</v>
      </c>
      <c r="I43" s="32"/>
      <c r="J43" s="33"/>
      <c r="K43" s="32"/>
      <c r="L43" s="34">
        <f t="shared" si="0"/>
        <v>3.3327546296296295E-3</v>
      </c>
      <c r="M43" s="35"/>
      <c r="N43" s="36">
        <f t="shared" si="3"/>
        <v>20.680000000000025</v>
      </c>
      <c r="O43" s="28"/>
      <c r="P43" s="29"/>
      <c r="Q43" s="12">
        <v>4</v>
      </c>
      <c r="R43" s="17">
        <v>47.95</v>
      </c>
      <c r="S43" s="17"/>
      <c r="V43" s="13"/>
      <c r="W43" s="13"/>
      <c r="X43" s="14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</row>
    <row r="44" spans="1:38" ht="13.5" customHeight="1">
      <c r="A44" s="29">
        <v>4</v>
      </c>
      <c r="B44" s="14">
        <v>50</v>
      </c>
      <c r="C44" s="14" t="s">
        <v>20</v>
      </c>
      <c r="D44" s="30" t="s">
        <v>79</v>
      </c>
      <c r="E44" s="14">
        <v>45</v>
      </c>
      <c r="F44" s="31">
        <v>25250</v>
      </c>
      <c r="G44" s="14"/>
      <c r="H44" s="32" t="s">
        <v>77</v>
      </c>
      <c r="I44" s="32"/>
      <c r="J44" s="33"/>
      <c r="K44" s="46"/>
      <c r="L44" s="34">
        <f t="shared" si="0"/>
        <v>3.4418981481481479E-3</v>
      </c>
      <c r="M44" s="35"/>
      <c r="N44" s="36">
        <f t="shared" si="3"/>
        <v>30.110000000000014</v>
      </c>
      <c r="O44" s="28"/>
      <c r="P44" s="29"/>
      <c r="Q44" s="12">
        <v>4</v>
      </c>
      <c r="R44" s="17">
        <v>57.38</v>
      </c>
      <c r="S44" s="17"/>
      <c r="V44" s="13"/>
      <c r="W44" s="13"/>
      <c r="X44" s="14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ht="13.5" customHeight="1">
      <c r="A45" s="29">
        <v>5</v>
      </c>
      <c r="B45" s="14">
        <v>52</v>
      </c>
      <c r="C45" s="14" t="s">
        <v>20</v>
      </c>
      <c r="D45" s="30" t="s">
        <v>80</v>
      </c>
      <c r="E45" s="14">
        <v>45</v>
      </c>
      <c r="F45" s="31">
        <v>25452</v>
      </c>
      <c r="G45" s="14"/>
      <c r="H45" s="32" t="s">
        <v>67</v>
      </c>
      <c r="I45" s="32"/>
      <c r="J45" s="33"/>
      <c r="K45" s="32"/>
      <c r="L45" s="34">
        <f t="shared" si="0"/>
        <v>3.4798611111111115E-3</v>
      </c>
      <c r="M45" s="35"/>
      <c r="N45" s="36">
        <f t="shared" si="3"/>
        <v>33.390000000000072</v>
      </c>
      <c r="O45" s="28"/>
      <c r="P45" s="29"/>
      <c r="Q45" s="12">
        <v>5</v>
      </c>
      <c r="R45" s="17">
        <v>0.66</v>
      </c>
      <c r="S45" s="17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</row>
    <row r="46" spans="1:38" ht="13.5" customHeight="1" thickBot="1">
      <c r="A46" s="37">
        <v>6</v>
      </c>
      <c r="B46" s="38">
        <v>46</v>
      </c>
      <c r="C46" s="38" t="s">
        <v>17</v>
      </c>
      <c r="D46" s="39" t="s">
        <v>81</v>
      </c>
      <c r="E46" s="38">
        <v>45</v>
      </c>
      <c r="F46" s="40">
        <v>24591</v>
      </c>
      <c r="G46" s="38"/>
      <c r="H46" s="41" t="s">
        <v>69</v>
      </c>
      <c r="I46" s="41"/>
      <c r="J46" s="42"/>
      <c r="K46" s="41"/>
      <c r="L46" s="43">
        <f t="shared" si="0"/>
        <v>3.6121527777777775E-3</v>
      </c>
      <c r="M46" s="44"/>
      <c r="N46" s="45">
        <f t="shared" si="3"/>
        <v>44.820000000000007</v>
      </c>
      <c r="O46" s="28"/>
      <c r="P46" s="29"/>
      <c r="Q46" s="12">
        <v>5</v>
      </c>
      <c r="R46" s="17">
        <v>12.09</v>
      </c>
      <c r="S46" s="17"/>
      <c r="V46" s="13"/>
      <c r="W46" s="13"/>
      <c r="X46" s="14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</row>
    <row r="47" spans="1:38" ht="13.5" customHeight="1" thickTop="1">
      <c r="A47" s="29">
        <v>1</v>
      </c>
      <c r="B47" s="14">
        <v>39</v>
      </c>
      <c r="C47" s="14" t="s">
        <v>17</v>
      </c>
      <c r="D47" s="30" t="s">
        <v>82</v>
      </c>
      <c r="E47" s="14">
        <v>40</v>
      </c>
      <c r="F47" s="31">
        <v>26407</v>
      </c>
      <c r="G47" s="14"/>
      <c r="H47" s="32" t="s">
        <v>67</v>
      </c>
      <c r="I47" s="32"/>
      <c r="J47" s="33"/>
      <c r="K47" s="46"/>
      <c r="L47" s="34">
        <f t="shared" si="0"/>
        <v>3.0869212962962959E-3</v>
      </c>
      <c r="M47" s="35"/>
      <c r="N47" s="36">
        <f>(L47-L$47)*86400</f>
        <v>0</v>
      </c>
      <c r="O47" s="28"/>
      <c r="P47" s="29"/>
      <c r="Q47" s="12">
        <v>4</v>
      </c>
      <c r="R47" s="47">
        <v>26.71</v>
      </c>
      <c r="S47" s="17"/>
      <c r="V47" s="13"/>
      <c r="W47" s="13"/>
      <c r="X47" s="14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</row>
    <row r="48" spans="1:38" ht="13.5" customHeight="1">
      <c r="A48" s="29">
        <v>2</v>
      </c>
      <c r="B48" s="14">
        <v>37</v>
      </c>
      <c r="C48" s="14" t="s">
        <v>17</v>
      </c>
      <c r="D48" s="30" t="s">
        <v>83</v>
      </c>
      <c r="E48" s="14">
        <v>40</v>
      </c>
      <c r="F48" s="31">
        <v>27597</v>
      </c>
      <c r="G48" s="14"/>
      <c r="H48" s="32" t="s">
        <v>39</v>
      </c>
      <c r="I48" s="32"/>
      <c r="J48" s="33"/>
      <c r="K48" s="32"/>
      <c r="L48" s="34">
        <f t="shared" si="0"/>
        <v>3.1568287037037038E-3</v>
      </c>
      <c r="M48" s="35"/>
      <c r="N48" s="36">
        <f>(L48-L$47)*86400</f>
        <v>6.0400000000000382</v>
      </c>
      <c r="O48" s="28"/>
      <c r="P48" s="29"/>
      <c r="Q48" s="12">
        <v>4</v>
      </c>
      <c r="R48" s="17">
        <v>32.75</v>
      </c>
      <c r="S48" s="17"/>
      <c r="V48" s="13"/>
      <c r="W48" s="13"/>
      <c r="X48" s="14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</row>
    <row r="49" spans="1:38" ht="13.5" customHeight="1">
      <c r="A49" s="29">
        <v>3</v>
      </c>
      <c r="B49" s="14">
        <v>42</v>
      </c>
      <c r="C49" s="14" t="s">
        <v>20</v>
      </c>
      <c r="D49" s="30" t="s">
        <v>84</v>
      </c>
      <c r="E49" s="14">
        <v>40</v>
      </c>
      <c r="F49" s="31">
        <v>27373</v>
      </c>
      <c r="G49" s="14"/>
      <c r="H49" s="32" t="s">
        <v>19</v>
      </c>
      <c r="I49" s="32"/>
      <c r="J49" s="33"/>
      <c r="K49" s="46"/>
      <c r="L49" s="34">
        <f t="shared" si="0"/>
        <v>3.2075231481481481E-3</v>
      </c>
      <c r="M49" s="35"/>
      <c r="N49" s="36">
        <f>(L49-L$47)*86400</f>
        <v>10.42000000000003</v>
      </c>
      <c r="O49" s="28"/>
      <c r="P49" s="29"/>
      <c r="Q49" s="12">
        <v>4</v>
      </c>
      <c r="R49" s="17">
        <v>37.130000000000003</v>
      </c>
      <c r="S49" s="17"/>
      <c r="V49" s="13"/>
      <c r="W49" s="13"/>
      <c r="X49" s="14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38" ht="13.5" customHeight="1">
      <c r="A50" s="29">
        <v>4</v>
      </c>
      <c r="B50" s="14">
        <v>41</v>
      </c>
      <c r="C50" s="14" t="s">
        <v>20</v>
      </c>
      <c r="D50" s="30" t="s">
        <v>85</v>
      </c>
      <c r="E50" s="14">
        <v>40</v>
      </c>
      <c r="F50" s="31">
        <v>27257</v>
      </c>
      <c r="G50" s="14"/>
      <c r="H50" s="32" t="s">
        <v>86</v>
      </c>
      <c r="I50" s="32"/>
      <c r="J50" s="33"/>
      <c r="K50" s="46"/>
      <c r="L50" s="34">
        <f t="shared" si="0"/>
        <v>3.4195601851851852E-3</v>
      </c>
      <c r="M50" s="35"/>
      <c r="N50" s="36">
        <f>(L50-L$47)*86400</f>
        <v>28.74000000000003</v>
      </c>
      <c r="O50" s="28"/>
      <c r="P50" s="29"/>
      <c r="Q50" s="12">
        <v>4</v>
      </c>
      <c r="R50" s="17">
        <v>55.45</v>
      </c>
      <c r="S50" s="17"/>
      <c r="V50" s="13"/>
      <c r="W50" s="13"/>
      <c r="X50" s="14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</row>
    <row r="51" spans="1:38" ht="13.5" customHeight="1" thickBot="1">
      <c r="A51" s="37">
        <v>5</v>
      </c>
      <c r="B51" s="38">
        <v>38</v>
      </c>
      <c r="C51" s="38" t="s">
        <v>17</v>
      </c>
      <c r="D51" s="39" t="s">
        <v>87</v>
      </c>
      <c r="E51" s="38">
        <v>40</v>
      </c>
      <c r="F51" s="40">
        <v>26125</v>
      </c>
      <c r="G51" s="38"/>
      <c r="H51" s="41" t="s">
        <v>88</v>
      </c>
      <c r="I51" s="41"/>
      <c r="J51" s="42"/>
      <c r="K51" s="41"/>
      <c r="L51" s="43">
        <f t="shared" si="0"/>
        <v>3.6606481481481477E-3</v>
      </c>
      <c r="M51" s="44"/>
      <c r="N51" s="45">
        <f>(L51-L$47)*86400</f>
        <v>49.569999999999993</v>
      </c>
      <c r="O51" s="28"/>
      <c r="P51" s="29"/>
      <c r="Q51" s="12">
        <v>5</v>
      </c>
      <c r="R51" s="17">
        <v>16.28</v>
      </c>
      <c r="S51" s="17"/>
      <c r="V51" s="13"/>
      <c r="W51" s="13"/>
      <c r="X51" s="14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</row>
    <row r="52" spans="1:38" ht="13.5" customHeight="1" thickTop="1" thickBot="1">
      <c r="A52" s="18">
        <v>1</v>
      </c>
      <c r="B52" s="19">
        <v>36</v>
      </c>
      <c r="C52" s="19" t="s">
        <v>20</v>
      </c>
      <c r="D52" s="20" t="s">
        <v>89</v>
      </c>
      <c r="E52" s="19">
        <v>35</v>
      </c>
      <c r="F52" s="21">
        <v>29012</v>
      </c>
      <c r="G52" s="19"/>
      <c r="H52" s="22" t="s">
        <v>90</v>
      </c>
      <c r="I52" s="22"/>
      <c r="J52" s="23"/>
      <c r="K52" s="22"/>
      <c r="L52" s="25">
        <f t="shared" si="0"/>
        <v>3.4193287037037039E-3</v>
      </c>
      <c r="M52" s="26"/>
      <c r="N52" s="27">
        <f>(L52-L$52)*86400</f>
        <v>0</v>
      </c>
      <c r="O52" s="28"/>
      <c r="P52" s="29"/>
      <c r="Q52" s="12">
        <v>4</v>
      </c>
      <c r="R52" s="17">
        <v>55.43</v>
      </c>
      <c r="S52" s="17"/>
      <c r="V52" s="13"/>
      <c r="W52" s="13"/>
      <c r="X52" s="14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1:38" ht="13.5" customHeight="1" thickTop="1">
      <c r="A53" s="29">
        <v>1</v>
      </c>
      <c r="B53" s="14">
        <v>35</v>
      </c>
      <c r="C53" s="14" t="s">
        <v>17</v>
      </c>
      <c r="D53" s="30" t="s">
        <v>91</v>
      </c>
      <c r="E53" s="14">
        <v>30</v>
      </c>
      <c r="F53" s="31">
        <v>30943</v>
      </c>
      <c r="G53" s="14"/>
      <c r="H53" s="32" t="s">
        <v>67</v>
      </c>
      <c r="I53" s="32"/>
      <c r="J53" s="33"/>
      <c r="K53" s="46"/>
      <c r="L53" s="34">
        <f>(Q53*60+R53)/86400</f>
        <v>2.9497685185185187E-3</v>
      </c>
      <c r="M53" s="35"/>
      <c r="N53" s="36">
        <f>(L53-L$53)*86400</f>
        <v>0</v>
      </c>
      <c r="O53" s="28"/>
      <c r="P53" s="29"/>
      <c r="Q53" s="12">
        <v>4</v>
      </c>
      <c r="R53" s="17">
        <v>14.86</v>
      </c>
      <c r="S53" s="17"/>
      <c r="V53" s="13"/>
      <c r="W53" s="13"/>
      <c r="X53" s="14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1:38" ht="13.5" customHeight="1">
      <c r="A54" s="29">
        <v>2</v>
      </c>
      <c r="B54" s="14">
        <v>34</v>
      </c>
      <c r="C54" s="14" t="s">
        <v>20</v>
      </c>
      <c r="D54" s="30" t="s">
        <v>93</v>
      </c>
      <c r="E54" s="14">
        <v>30</v>
      </c>
      <c r="F54" s="31">
        <v>31090</v>
      </c>
      <c r="G54" s="14"/>
      <c r="H54" s="32" t="s">
        <v>19</v>
      </c>
      <c r="I54" s="32"/>
      <c r="J54" s="33"/>
      <c r="K54" s="46"/>
      <c r="L54" s="34">
        <f>(Q54*60+R54)/86400</f>
        <v>3.1839120370370376E-3</v>
      </c>
      <c r="M54" s="35"/>
      <c r="N54" s="36">
        <f>(L54-L$53)*86400</f>
        <v>20.230000000000036</v>
      </c>
      <c r="O54" s="28"/>
      <c r="P54" s="29"/>
      <c r="Q54" s="12">
        <v>4</v>
      </c>
      <c r="R54" s="17">
        <v>35.090000000000003</v>
      </c>
      <c r="S54" s="17"/>
      <c r="V54" s="13"/>
      <c r="W54" s="13"/>
      <c r="X54" s="14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 ht="13.5" customHeight="1">
      <c r="A55" s="29">
        <v>3</v>
      </c>
      <c r="B55" s="14">
        <v>32</v>
      </c>
      <c r="C55" s="14" t="s">
        <v>20</v>
      </c>
      <c r="D55" s="30" t="s">
        <v>92</v>
      </c>
      <c r="E55" s="14">
        <v>30</v>
      </c>
      <c r="F55" s="31">
        <v>30900</v>
      </c>
      <c r="G55" s="14"/>
      <c r="H55" s="32" t="s">
        <v>67</v>
      </c>
      <c r="I55" s="32"/>
      <c r="J55" s="33"/>
      <c r="K55" s="32"/>
      <c r="L55" s="34">
        <f>(Q55*60+R55)/86400</f>
        <v>3.1964120370370371E-3</v>
      </c>
      <c r="M55" s="35"/>
      <c r="N55" s="36">
        <f>(L55-L$53)*86400</f>
        <v>21.309999999999992</v>
      </c>
      <c r="O55" s="28"/>
      <c r="P55" s="29"/>
      <c r="Q55" s="12">
        <v>4</v>
      </c>
      <c r="R55" s="17">
        <v>36.17</v>
      </c>
      <c r="S55" s="17"/>
      <c r="V55" s="13"/>
      <c r="W55" s="13"/>
      <c r="X55" s="14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1:38" ht="13.5" customHeight="1">
      <c r="A56" s="29">
        <v>4</v>
      </c>
      <c r="B56" s="14">
        <v>33</v>
      </c>
      <c r="C56" s="14" t="s">
        <v>17</v>
      </c>
      <c r="D56" s="30" t="s">
        <v>94</v>
      </c>
      <c r="E56" s="14">
        <v>30</v>
      </c>
      <c r="F56" s="31"/>
      <c r="G56" s="14"/>
      <c r="H56" s="32" t="s">
        <v>44</v>
      </c>
      <c r="I56" s="32"/>
      <c r="J56" s="33"/>
      <c r="K56" s="32"/>
      <c r="L56" s="34">
        <f>(Q56*60+R56)/86400</f>
        <v>3.4702546296296296E-3</v>
      </c>
      <c r="M56" s="35"/>
      <c r="N56" s="36">
        <f>(L56-L$53)*86400</f>
        <v>44.969999999999978</v>
      </c>
      <c r="O56" s="28"/>
      <c r="P56" s="29"/>
      <c r="Q56" s="12">
        <v>4</v>
      </c>
      <c r="R56" s="17">
        <v>59.83</v>
      </c>
      <c r="S56" s="17"/>
      <c r="V56" s="13"/>
      <c r="W56" s="13"/>
      <c r="X56" s="14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  <row r="57" spans="1:38" ht="2.25" customHeight="1" thickBot="1">
      <c r="A57" s="37"/>
      <c r="B57" s="38"/>
      <c r="C57" s="38"/>
      <c r="D57" s="48"/>
      <c r="E57" s="49"/>
      <c r="F57" s="50"/>
      <c r="G57" s="50"/>
      <c r="H57" s="42"/>
      <c r="I57" s="42"/>
      <c r="J57" s="42"/>
      <c r="K57" s="51"/>
      <c r="L57" s="52"/>
      <c r="M57" s="53"/>
      <c r="N57" s="54"/>
      <c r="O57" s="54"/>
      <c r="P57" s="37"/>
      <c r="Q57" s="12"/>
      <c r="R57" s="17"/>
      <c r="S57" s="17"/>
      <c r="V57" s="13"/>
      <c r="W57" s="13"/>
      <c r="X57" s="14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</row>
    <row r="58" spans="1:38" ht="5.25" customHeight="1" thickTop="1"/>
    <row r="59" spans="1:38" ht="12.75" customHeight="1">
      <c r="B59" s="55" t="s">
        <v>95</v>
      </c>
      <c r="D59" s="30"/>
      <c r="E59" s="56"/>
      <c r="F59" s="57"/>
      <c r="G59" s="57"/>
      <c r="K59" s="57" t="s">
        <v>96</v>
      </c>
      <c r="L59" s="57" t="s">
        <v>96</v>
      </c>
      <c r="N59" s="58"/>
      <c r="O59" s="58"/>
      <c r="P59" s="58"/>
    </row>
    <row r="60" spans="1:38" ht="12.75" customHeight="1">
      <c r="B60" s="55" t="s">
        <v>97</v>
      </c>
      <c r="D60" s="59"/>
      <c r="E60" s="60"/>
      <c r="F60" s="57"/>
      <c r="G60" s="57"/>
      <c r="H60" s="33"/>
      <c r="K60" s="57" t="s">
        <v>98</v>
      </c>
      <c r="L60" s="57" t="s">
        <v>99</v>
      </c>
      <c r="N60" s="58"/>
      <c r="O60" s="58"/>
      <c r="P60" s="58"/>
    </row>
    <row r="61" spans="1:38" ht="12.75" customHeight="1">
      <c r="A61" s="29"/>
      <c r="B61" s="14"/>
      <c r="C61" s="14"/>
      <c r="D61" s="61"/>
      <c r="E61" s="62"/>
      <c r="F61" s="62"/>
      <c r="G61" s="33"/>
      <c r="H61" s="32"/>
      <c r="I61" s="32"/>
      <c r="J61" s="63"/>
      <c r="K61" s="57" t="s">
        <v>100</v>
      </c>
      <c r="L61" s="57" t="s">
        <v>101</v>
      </c>
      <c r="M61" s="64"/>
      <c r="N61" s="29"/>
      <c r="O61" s="29"/>
      <c r="P61" s="29"/>
    </row>
    <row r="62" spans="1:38">
      <c r="B62" s="55" t="s">
        <v>102</v>
      </c>
    </row>
    <row r="63" spans="1:38" ht="5.25" customHeight="1"/>
    <row r="64" spans="1:38" ht="3" customHeight="1"/>
    <row r="65" spans="1:32" ht="5.25" customHeight="1"/>
    <row r="66" spans="1:32" ht="17.25" customHeight="1">
      <c r="A66" s="67" t="s">
        <v>103</v>
      </c>
      <c r="B66" s="67"/>
      <c r="C66" s="67"/>
      <c r="D66" s="67"/>
      <c r="E66" s="65"/>
      <c r="F66" s="66"/>
      <c r="G66" s="65"/>
      <c r="H66" s="68" t="s">
        <v>104</v>
      </c>
      <c r="I66" s="68"/>
      <c r="J66" s="68"/>
      <c r="K66" s="68"/>
      <c r="L66" s="68"/>
      <c r="M66" s="68"/>
      <c r="N66" s="68"/>
      <c r="O66" s="28"/>
      <c r="P66" s="29"/>
      <c r="Q66" s="12"/>
      <c r="R66" s="17"/>
      <c r="S66" s="17"/>
      <c r="T66" s="13"/>
      <c r="U66" s="13"/>
      <c r="V66" s="13"/>
      <c r="W66" s="13"/>
      <c r="X66" s="14"/>
      <c r="Y66" s="13"/>
      <c r="Z66" s="13"/>
      <c r="AA66" s="13"/>
      <c r="AB66" s="13"/>
      <c r="AC66" s="13"/>
      <c r="AD66" s="13"/>
      <c r="AE66" s="13"/>
      <c r="AF66" s="13"/>
    </row>
  </sheetData>
  <sortState ref="B53:R57">
    <sortCondition ref="L53:L57"/>
  </sortState>
  <dataConsolidate/>
  <mergeCells count="8">
    <mergeCell ref="A66:D66"/>
    <mergeCell ref="H66:N66"/>
    <mergeCell ref="A1:P1"/>
    <mergeCell ref="A2:N2"/>
    <mergeCell ref="A3:N3"/>
    <mergeCell ref="A4:D4"/>
    <mergeCell ref="H4:N4"/>
    <mergeCell ref="C6:J6"/>
  </mergeCells>
  <pageMargins left="0.39370078740157483" right="0.39370078740157483" top="0.19685039370078741" bottom="0.19685039370078741" header="0.51181102362204722" footer="0.19685039370078741"/>
  <pageSetup paperSize="9" scale="95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1000_21 (2)</vt:lpstr>
      <vt:lpstr>'1000_21 (2)'!Men1000_2</vt:lpstr>
      <vt:lpstr>'1000_21 (2)'!Заголовки_для_печати</vt:lpstr>
      <vt:lpstr>'1000_21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2016-04-03T07:24:08Z</cp:lastPrinted>
  <dcterms:created xsi:type="dcterms:W3CDTF">2016-04-02T13:12:32Z</dcterms:created>
  <dcterms:modified xsi:type="dcterms:W3CDTF">2016-04-03T07:24:50Z</dcterms:modified>
</cp:coreProperties>
</file>