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500_02" sheetId="1" r:id="rId1"/>
  </sheets>
  <externalReferences>
    <externalReference r:id="rId2"/>
  </externalReferences>
  <definedNames>
    <definedName name="D_d1">[1]const!$C$4</definedName>
    <definedName name="D_d2">[1]const!$C$5</definedName>
    <definedName name="N_sor1">[1]const!$C$1</definedName>
    <definedName name="N_sor2">[1]const!$C$2</definedName>
    <definedName name="Women500" localSheetId="0">'500_02'!#REF!</definedName>
    <definedName name="Women500_1">'500_02'!$B$8:$B$30</definedName>
    <definedName name="_xlnm.Print_Titles" localSheetId="0">'500_02'!$2:$4</definedName>
    <definedName name="_xlnm.Print_Area" localSheetId="0">'500_02'!$A$1:$O$44</definedName>
  </definedNames>
  <calcPr calcId="124519" fullCalcOnLoad="1"/>
</workbook>
</file>

<file path=xl/calcChain.xml><?xml version="1.0" encoding="utf-8"?>
<calcChain xmlns="http://schemas.openxmlformats.org/spreadsheetml/2006/main">
  <c r="P29" i="1"/>
  <c r="N29"/>
  <c r="M29"/>
  <c r="P28"/>
  <c r="N28"/>
  <c r="M28"/>
  <c r="P27"/>
  <c r="N27"/>
  <c r="M27"/>
  <c r="P26"/>
  <c r="N26"/>
  <c r="M26"/>
  <c r="P25"/>
  <c r="N25"/>
  <c r="M25"/>
  <c r="P24"/>
  <c r="N24"/>
  <c r="M24"/>
  <c r="P23"/>
  <c r="N23"/>
  <c r="M23"/>
  <c r="P22"/>
  <c r="N22"/>
  <c r="M22"/>
  <c r="P21"/>
  <c r="N21"/>
  <c r="M21"/>
  <c r="P20"/>
  <c r="N20"/>
  <c r="M20"/>
  <c r="P19"/>
  <c r="N19"/>
  <c r="M19"/>
  <c r="P18"/>
  <c r="N18"/>
  <c r="M18"/>
  <c r="P17"/>
  <c r="N17"/>
  <c r="M17"/>
  <c r="P16"/>
  <c r="N16"/>
  <c r="P15"/>
  <c r="N15"/>
  <c r="M15"/>
  <c r="P14"/>
  <c r="N14"/>
  <c r="M14"/>
  <c r="N13"/>
  <c r="M13"/>
  <c r="N12"/>
  <c r="P11"/>
  <c r="N11"/>
  <c r="M11"/>
  <c r="P10"/>
  <c r="N10"/>
  <c r="M10"/>
  <c r="P9"/>
  <c r="N9"/>
  <c r="M9"/>
  <c r="P8"/>
  <c r="N8"/>
  <c r="M8"/>
  <c r="L6"/>
  <c r="J4"/>
  <c r="A3"/>
  <c r="A2"/>
</calcChain>
</file>

<file path=xl/sharedStrings.xml><?xml version="1.0" encoding="utf-8"?>
<sst xmlns="http://schemas.openxmlformats.org/spreadsheetml/2006/main" count="93" uniqueCount="64">
  <si>
    <t>г.Коломна КЦ "Коломна"</t>
  </si>
  <si>
    <t>Женщины</t>
  </si>
  <si>
    <t>Место</t>
  </si>
  <si>
    <t>№</t>
  </si>
  <si>
    <t>Дорожка</t>
  </si>
  <si>
    <t>Фамилия, Имя</t>
  </si>
  <si>
    <t>Возр.группа</t>
  </si>
  <si>
    <t>Разряд</t>
  </si>
  <si>
    <t>Город</t>
  </si>
  <si>
    <t>Регион</t>
  </si>
  <si>
    <t>Тренер</t>
  </si>
  <si>
    <t>Время</t>
  </si>
  <si>
    <t>Очки</t>
  </si>
  <si>
    <t>Отст.</t>
  </si>
  <si>
    <t>Вып.разр</t>
  </si>
  <si>
    <t>i</t>
  </si>
  <si>
    <t>Березина Алла</t>
  </si>
  <si>
    <t>Пермь</t>
  </si>
  <si>
    <t>o</t>
  </si>
  <si>
    <t>Комарова Алина</t>
  </si>
  <si>
    <t>Украина</t>
  </si>
  <si>
    <t>Ульянычева Галина</t>
  </si>
  <si>
    <t>Дзержинск</t>
  </si>
  <si>
    <t>Бокарева Ирина</t>
  </si>
  <si>
    <t>Артеменко Ольга</t>
  </si>
  <si>
    <t>Омск</t>
  </si>
  <si>
    <t>I разр.</t>
  </si>
  <si>
    <t>Епанешникова Татьяна</t>
  </si>
  <si>
    <t>Екатеринбург</t>
  </si>
  <si>
    <t>III разр.</t>
  </si>
  <si>
    <t>Попова Галина</t>
  </si>
  <si>
    <t>Жукова Людмила</t>
  </si>
  <si>
    <t>Казанбаева Галина</t>
  </si>
  <si>
    <t>Чебоксары</t>
  </si>
  <si>
    <t>Филимонова Людмила</t>
  </si>
  <si>
    <t>Коломна</t>
  </si>
  <si>
    <t>Бакалова Елена</t>
  </si>
  <si>
    <t>Полярные зори</t>
  </si>
  <si>
    <t>Безрядина Инна</t>
  </si>
  <si>
    <t>Ангарск</t>
  </si>
  <si>
    <t>Федюшкина Елена</t>
  </si>
  <si>
    <t>Успенская Надежда</t>
  </si>
  <si>
    <t>Кулик Елена</t>
  </si>
  <si>
    <t>Магнитогорск</t>
  </si>
  <si>
    <t>Тихонова Ольга</t>
  </si>
  <si>
    <t>Москва</t>
  </si>
  <si>
    <t>Крылова Елена</t>
  </si>
  <si>
    <t>Мончегорск</t>
  </si>
  <si>
    <t>Лузгина Ольга</t>
  </si>
  <si>
    <t>Челябинск</t>
  </si>
  <si>
    <t>Даньшина Александра</t>
  </si>
  <si>
    <t>Гатчина</t>
  </si>
  <si>
    <t xml:space="preserve">Иванова Ольга </t>
  </si>
  <si>
    <t>Чулкова Евгения</t>
  </si>
  <si>
    <t>Утегулова Лейла</t>
  </si>
  <si>
    <t>Казахстан</t>
  </si>
  <si>
    <t>Начало: 10:00</t>
  </si>
  <si>
    <t>t льда: -6,3</t>
  </si>
  <si>
    <t>Окончание: 10:15</t>
  </si>
  <si>
    <r>
      <t>t воздуха: +14,3</t>
    </r>
    <r>
      <rPr>
        <sz val="10"/>
        <rFont val="Calibri"/>
        <family val="2"/>
        <charset val="204"/>
      </rPr>
      <t>ᵒ</t>
    </r>
  </si>
  <si>
    <t>влажность: 40 %</t>
  </si>
  <si>
    <t>Стартер: Е.Грошков</t>
  </si>
  <si>
    <t>Главный судья соревнований</t>
  </si>
  <si>
    <t>И.В. Исаенко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</si>
</sst>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0.00"/>
    <numFmt numFmtId="166" formatCode="mm/ss.00"/>
    <numFmt numFmtId="167" formatCode="m/ss.00"/>
  </numFmts>
  <fonts count="16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Monotype Corsiva"/>
      <family val="4"/>
      <charset val="204"/>
    </font>
    <font>
      <sz val="10"/>
      <name val="Times New Roman"/>
      <family val="1"/>
      <charset val="204"/>
    </font>
    <font>
      <b/>
      <sz val="17"/>
      <name val="Franklin Gothic Medium Cond"/>
      <family val="2"/>
      <charset val="204"/>
    </font>
    <font>
      <b/>
      <sz val="18"/>
      <name val="Bookman Old Style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justify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 vertical="justify"/>
    </xf>
    <xf numFmtId="0" fontId="3" fillId="0" borderId="2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left" vertical="justify" wrapText="1"/>
    </xf>
    <xf numFmtId="0" fontId="3" fillId="0" borderId="0" xfId="0" applyFont="1" applyFill="1" applyBorder="1" applyAlignment="1">
      <alignment horizontal="center" vertical="justify" wrapText="1"/>
    </xf>
    <xf numFmtId="14" fontId="3" fillId="0" borderId="0" xfId="0" applyNumberFormat="1" applyFont="1" applyFill="1" applyBorder="1" applyAlignment="1">
      <alignment horizontal="center" vertical="justify" wrapText="1"/>
    </xf>
    <xf numFmtId="0" fontId="3" fillId="0" borderId="0" xfId="0" applyFont="1" applyFill="1" applyBorder="1" applyAlignment="1">
      <alignment vertical="justify" wrapText="1"/>
    </xf>
    <xf numFmtId="0" fontId="3" fillId="0" borderId="0" xfId="0" applyFont="1" applyFill="1" applyBorder="1" applyAlignment="1">
      <alignment horizontal="left" vertical="justify"/>
    </xf>
    <xf numFmtId="0" fontId="3" fillId="0" borderId="0" xfId="0" applyFont="1" applyFill="1" applyBorder="1" applyAlignment="1">
      <alignment vertical="justify"/>
    </xf>
    <xf numFmtId="0" fontId="3" fillId="0" borderId="0" xfId="0" applyFont="1" applyBorder="1" applyAlignment="1">
      <alignment vertical="justify"/>
    </xf>
    <xf numFmtId="2" fontId="8" fillId="0" borderId="2" xfId="0" applyNumberFormat="1" applyFont="1" applyBorder="1" applyAlignment="1">
      <alignment horizontal="center" vertical="justify" wrapText="1"/>
    </xf>
    <xf numFmtId="164" fontId="3" fillId="0" borderId="2" xfId="0" applyNumberFormat="1" applyFont="1" applyBorder="1" applyAlignment="1">
      <alignment horizontal="center" vertical="justify" wrapText="1"/>
    </xf>
    <xf numFmtId="165" fontId="3" fillId="0" borderId="2" xfId="0" applyNumberFormat="1" applyFont="1" applyBorder="1" applyAlignment="1">
      <alignment horizontal="center" vertical="justify" wrapText="1"/>
    </xf>
    <xf numFmtId="0" fontId="8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justify"/>
    </xf>
    <xf numFmtId="0" fontId="3" fillId="0" borderId="1" xfId="0" applyFont="1" applyFill="1" applyBorder="1" applyAlignment="1">
      <alignment horizontal="center" vertical="justify"/>
    </xf>
    <xf numFmtId="0" fontId="3" fillId="0" borderId="1" xfId="0" applyFont="1" applyFill="1" applyBorder="1" applyAlignment="1">
      <alignment horizontal="left" vertical="justify" wrapText="1"/>
    </xf>
    <xf numFmtId="0" fontId="3" fillId="0" borderId="1" xfId="0" applyFont="1" applyFill="1" applyBorder="1" applyAlignment="1">
      <alignment horizontal="center" vertical="justify" wrapText="1"/>
    </xf>
    <xf numFmtId="14" fontId="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vertical="justify" wrapText="1"/>
    </xf>
    <xf numFmtId="0" fontId="3" fillId="0" borderId="1" xfId="0" applyFont="1" applyFill="1" applyBorder="1" applyAlignment="1">
      <alignment horizontal="left" vertical="justify"/>
    </xf>
    <xf numFmtId="0" fontId="3" fillId="0" borderId="1" xfId="0" applyFont="1" applyFill="1" applyBorder="1" applyAlignment="1">
      <alignment vertical="justify"/>
    </xf>
    <xf numFmtId="166" fontId="3" fillId="0" borderId="1" xfId="0" applyNumberFormat="1" applyFont="1" applyBorder="1" applyAlignment="1">
      <alignment vertical="justify"/>
    </xf>
    <xf numFmtId="2" fontId="8" fillId="0" borderId="1" xfId="0" applyNumberFormat="1" applyFont="1" applyBorder="1" applyAlignment="1">
      <alignment horizontal="center" vertical="justify" wrapText="1"/>
    </xf>
    <xf numFmtId="164" fontId="3" fillId="0" borderId="1" xfId="0" applyNumberFormat="1" applyFont="1" applyBorder="1" applyAlignment="1">
      <alignment horizontal="center" vertical="justify" wrapText="1"/>
    </xf>
    <xf numFmtId="165" fontId="3" fillId="0" borderId="1" xfId="0" applyNumberFormat="1" applyFont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/>
    </xf>
    <xf numFmtId="0" fontId="3" fillId="0" borderId="3" xfId="0" applyFont="1" applyFill="1" applyBorder="1" applyAlignment="1">
      <alignment horizontal="center" vertical="justify"/>
    </xf>
    <xf numFmtId="0" fontId="3" fillId="0" borderId="3" xfId="0" applyFont="1" applyFill="1" applyBorder="1" applyAlignment="1">
      <alignment horizontal="left" vertical="justify" wrapText="1"/>
    </xf>
    <xf numFmtId="0" fontId="3" fillId="0" borderId="3" xfId="0" applyFont="1" applyFill="1" applyBorder="1" applyAlignment="1">
      <alignment horizontal="center" vertical="justify" wrapText="1"/>
    </xf>
    <xf numFmtId="14" fontId="3" fillId="0" borderId="3" xfId="0" applyNumberFormat="1" applyFont="1" applyFill="1" applyBorder="1" applyAlignment="1">
      <alignment horizontal="center" vertical="justify" wrapText="1"/>
    </xf>
    <xf numFmtId="0" fontId="3" fillId="0" borderId="3" xfId="0" applyFont="1" applyFill="1" applyBorder="1" applyAlignment="1">
      <alignment vertical="justify" wrapText="1"/>
    </xf>
    <xf numFmtId="0" fontId="3" fillId="0" borderId="3" xfId="0" applyFont="1" applyFill="1" applyBorder="1" applyAlignment="1">
      <alignment horizontal="left" vertical="justify"/>
    </xf>
    <xf numFmtId="0" fontId="3" fillId="0" borderId="3" xfId="0" applyFont="1" applyFill="1" applyBorder="1" applyAlignment="1">
      <alignment vertical="justify"/>
    </xf>
    <xf numFmtId="166" fontId="3" fillId="0" borderId="3" xfId="0" applyNumberFormat="1" applyFont="1" applyBorder="1" applyAlignment="1">
      <alignment vertical="justify"/>
    </xf>
    <xf numFmtId="2" fontId="8" fillId="0" borderId="3" xfId="0" applyNumberFormat="1" applyFont="1" applyBorder="1" applyAlignment="1">
      <alignment horizontal="center" vertical="justify" wrapText="1"/>
    </xf>
    <xf numFmtId="164" fontId="3" fillId="0" borderId="3" xfId="0" applyNumberFormat="1" applyFont="1" applyBorder="1" applyAlignment="1">
      <alignment horizontal="center" vertical="justify" wrapText="1"/>
    </xf>
    <xf numFmtId="165" fontId="3" fillId="0" borderId="3" xfId="0" applyNumberFormat="1" applyFont="1" applyBorder="1" applyAlignment="1">
      <alignment horizontal="center" vertical="justify" wrapText="1"/>
    </xf>
    <xf numFmtId="2" fontId="8" fillId="0" borderId="0" xfId="0" applyNumberFormat="1" applyFont="1" applyBorder="1" applyAlignment="1">
      <alignment horizontal="center" vertical="justify" wrapText="1"/>
    </xf>
    <xf numFmtId="164" fontId="3" fillId="0" borderId="0" xfId="0" applyNumberFormat="1" applyFont="1" applyBorder="1" applyAlignment="1">
      <alignment horizontal="center" vertical="justify" wrapText="1"/>
    </xf>
    <xf numFmtId="165" fontId="3" fillId="0" borderId="0" xfId="0" applyNumberFormat="1" applyFont="1" applyBorder="1" applyAlignment="1">
      <alignment horizontal="center" vertical="justify" wrapText="1"/>
    </xf>
    <xf numFmtId="0" fontId="8" fillId="0" borderId="0" xfId="0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justify"/>
    </xf>
    <xf numFmtId="0" fontId="3" fillId="0" borderId="1" xfId="0" applyFont="1" applyBorder="1" applyAlignment="1">
      <alignment vertical="justify"/>
    </xf>
    <xf numFmtId="0" fontId="3" fillId="0" borderId="3" xfId="0" applyFont="1" applyBorder="1" applyAlignment="1">
      <alignment vertical="justify"/>
    </xf>
    <xf numFmtId="2" fontId="8" fillId="0" borderId="1" xfId="0" applyNumberFormat="1" applyFont="1" applyBorder="1" applyAlignment="1">
      <alignment horizontal="left" vertical="justify" wrapText="1"/>
    </xf>
    <xf numFmtId="164" fontId="3" fillId="0" borderId="1" xfId="0" applyNumberFormat="1" applyFont="1" applyBorder="1" applyAlignment="1">
      <alignment horizontal="left" vertical="justify" wrapText="1"/>
    </xf>
    <xf numFmtId="165" fontId="3" fillId="0" borderId="1" xfId="0" applyNumberFormat="1" applyFont="1" applyBorder="1" applyAlignment="1">
      <alignment horizontal="left" vertical="justify" wrapText="1"/>
    </xf>
    <xf numFmtId="0" fontId="12" fillId="0" borderId="0" xfId="0" applyFont="1"/>
    <xf numFmtId="0" fontId="13" fillId="0" borderId="0" xfId="0" applyFont="1" applyFill="1"/>
    <xf numFmtId="167" fontId="12" fillId="0" borderId="0" xfId="0" applyNumberFormat="1" applyFont="1"/>
    <xf numFmtId="0" fontId="3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 vertical="justify"/>
    </xf>
    <xf numFmtId="0" fontId="13" fillId="0" borderId="0" xfId="0" applyFont="1" applyFill="1" applyBorder="1" applyAlignment="1">
      <alignment horizontal="left" vertical="justify" wrapText="1"/>
    </xf>
    <xf numFmtId="14" fontId="13" fillId="0" borderId="0" xfId="0" applyNumberFormat="1" applyFont="1" applyFill="1" applyBorder="1" applyAlignment="1">
      <alignment horizontal="center" vertical="justify" wrapText="1"/>
    </xf>
    <xf numFmtId="165" fontId="3" fillId="0" borderId="0" xfId="0" applyNumberFormat="1" applyFont="1" applyBorder="1" applyAlignment="1">
      <alignment horizontal="left" vertical="justify" wrapText="1"/>
    </xf>
    <xf numFmtId="167" fontId="12" fillId="0" borderId="0" xfId="0" applyNumberFormat="1" applyFont="1" applyAlignment="1">
      <alignment horizontal="center"/>
    </xf>
    <xf numFmtId="164" fontId="3" fillId="0" borderId="0" xfId="0" applyNumberFormat="1" applyFont="1" applyBorder="1" applyAlignment="1">
      <alignment horizontal="left" vertical="justify"/>
    </xf>
    <xf numFmtId="0" fontId="6" fillId="0" borderId="0" xfId="0" applyFont="1" applyBorder="1" applyAlignment="1">
      <alignment horizontal="center" vertical="justify"/>
    </xf>
    <xf numFmtId="0" fontId="15" fillId="0" borderId="0" xfId="0" applyFont="1" applyFill="1" applyBorder="1" applyAlignment="1">
      <alignment horizontal="center" vertical="justify" wrapText="1"/>
    </xf>
    <xf numFmtId="14" fontId="15" fillId="0" borderId="0" xfId="0" applyNumberFormat="1" applyFont="1" applyFill="1" applyBorder="1" applyAlignment="1">
      <alignment horizontal="center" vertical="justify" wrapText="1"/>
    </xf>
    <xf numFmtId="0" fontId="9" fillId="0" borderId="0" xfId="0" applyFont="1" applyFill="1" applyBorder="1" applyAlignment="1">
      <alignment horizontal="center" vertical="justify" wrapText="1"/>
    </xf>
    <xf numFmtId="0" fontId="3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619;1058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672;100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99;979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200025</xdr:colOff>
      <xdr:row>2</xdr:row>
      <xdr:rowOff>342900</xdr:rowOff>
    </xdr:from>
    <xdr:to>
      <xdr:col>21</xdr:col>
      <xdr:colOff>514350</xdr:colOff>
      <xdr:row>3</xdr:row>
      <xdr:rowOff>358942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29725" y="876300"/>
          <a:ext cx="923925" cy="425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1</xdr:row>
      <xdr:rowOff>104274</xdr:rowOff>
    </xdr:from>
    <xdr:to>
      <xdr:col>1</xdr:col>
      <xdr:colOff>391028</xdr:colOff>
      <xdr:row>3</xdr:row>
      <xdr:rowOff>25065</xdr:rowOff>
    </xdr:to>
    <xdr:pic>
      <xdr:nvPicPr>
        <xdr:cNvPr id="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180474"/>
          <a:ext cx="810127" cy="7875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152400</xdr:colOff>
      <xdr:row>1</xdr:row>
      <xdr:rowOff>85725</xdr:rowOff>
    </xdr:from>
    <xdr:to>
      <xdr:col>21</xdr:col>
      <xdr:colOff>495300</xdr:colOff>
      <xdr:row>2</xdr:row>
      <xdr:rowOff>76200</xdr:rowOff>
    </xdr:to>
    <xdr:pic>
      <xdr:nvPicPr>
        <xdr:cNvPr id="4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182100" y="161925"/>
          <a:ext cx="9525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360947</xdr:colOff>
      <xdr:row>2</xdr:row>
      <xdr:rowOff>110757</xdr:rowOff>
    </xdr:from>
    <xdr:to>
      <xdr:col>13</xdr:col>
      <xdr:colOff>566548</xdr:colOff>
      <xdr:row>3</xdr:row>
      <xdr:rowOff>87604</xdr:rowOff>
    </xdr:to>
    <xdr:pic>
      <xdr:nvPicPr>
        <xdr:cNvPr id="5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28272" y="644157"/>
          <a:ext cx="834251" cy="386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359822</xdr:colOff>
      <xdr:row>1</xdr:row>
      <xdr:rowOff>31959</xdr:rowOff>
    </xdr:from>
    <xdr:to>
      <xdr:col>13</xdr:col>
      <xdr:colOff>575070</xdr:colOff>
      <xdr:row>1</xdr:row>
      <xdr:rowOff>416093</xdr:rowOff>
    </xdr:to>
    <xdr:pic>
      <xdr:nvPicPr>
        <xdr:cNvPr id="6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27147" y="108159"/>
          <a:ext cx="843898" cy="384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1.03.%20-%2003.04.2016%20%20&#1075;.%20-%20&#1042;&#1089;&#1077;&#1088;&#1086;&#1089;.&#1089;&#1086;&#1088;&#1077;&#1074;..%20&#1050;&#1086;&#1083;&#1086;&#1084;&#1077;&#1085;&#1089;&#1082;&#1080;&#1081;%20&#1051;&#1077;&#1076;/&#1042;&#1045;&#1058;&#1045;&#1056;&#1040;&#1053;&#1067;/&#1056;&#1077;&#1079;&#1091;&#1083;&#1100;&#1090;&#1072;&#1090;&#1099;%20&#1074;&#1077;&#1090;&#1077;&#1088;&#1072;&#1085;&#10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2"/>
      <sheetName val="500_01"/>
      <sheetName val="1000_01"/>
      <sheetName val="1000_02"/>
      <sheetName val="1000_02 (2)"/>
      <sheetName val="1000_01 (2)"/>
      <sheetName val="500_21"/>
      <sheetName val="500_21 (2)"/>
      <sheetName val="500_22"/>
      <sheetName val="1000_21"/>
      <sheetName val="1000_22"/>
      <sheetName val="1000_21 (2)"/>
      <sheetName val="1000_22 (2)"/>
      <sheetName val="1000_21 (3)"/>
      <sheetName val="co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 t="str">
            <v>Всероссийские соревнования по конькобежному спорту</v>
          </cell>
        </row>
        <row r="2">
          <cell r="C2" t="str">
            <v>"КОЛОМЕНСКИЙ ЛЕД"</v>
          </cell>
        </row>
        <row r="4">
          <cell r="C4" t="str">
            <v>01 апреля 2016 г.</v>
          </cell>
        </row>
        <row r="5">
          <cell r="C5" t="str">
            <v>02 апреля 2016 г.</v>
          </cell>
        </row>
        <row r="9">
          <cell r="C9" t="str">
            <v>500 метров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tabColor rgb="FFFFFF00"/>
  </sheetPr>
  <dimension ref="A1:AL44"/>
  <sheetViews>
    <sheetView tabSelected="1" view="pageBreakPreview" zoomScale="190" zoomScaleSheetLayoutView="190" workbookViewId="0">
      <selection activeCell="B36" sqref="B36"/>
    </sheetView>
  </sheetViews>
  <sheetFormatPr defaultRowHeight="12.75"/>
  <cols>
    <col min="1" max="1" width="6.28515625" style="2" customWidth="1"/>
    <col min="2" max="2" width="7" style="2" customWidth="1"/>
    <col min="3" max="3" width="7.85546875" style="2" customWidth="1"/>
    <col min="4" max="4" width="26.140625" style="2" customWidth="1"/>
    <col min="5" max="5" width="10.7109375" style="2" customWidth="1"/>
    <col min="6" max="6" width="9.85546875" style="2" hidden="1" customWidth="1"/>
    <col min="7" max="7" width="7.42578125" style="2" hidden="1" customWidth="1"/>
    <col min="8" max="8" width="21" style="2" customWidth="1"/>
    <col min="9" max="9" width="21.28515625" style="2" hidden="1" customWidth="1"/>
    <col min="10" max="10" width="16.7109375" style="2" hidden="1" customWidth="1"/>
    <col min="11" max="11" width="0.7109375" style="2" hidden="1" customWidth="1"/>
    <col min="12" max="12" width="9.42578125" style="2" customWidth="1"/>
    <col min="13" max="13" width="7.28515625" style="2" hidden="1" customWidth="1"/>
    <col min="14" max="14" width="8.85546875" style="2" customWidth="1"/>
    <col min="15" max="15" width="6.28515625" style="2" hidden="1" customWidth="1"/>
    <col min="16" max="16" width="7.85546875" style="2" customWidth="1"/>
    <col min="17" max="17" width="2.85546875" style="2" customWidth="1"/>
    <col min="18" max="22" width="9.140625" style="2"/>
    <col min="23" max="23" width="5.42578125" style="2" customWidth="1"/>
    <col min="24" max="24" width="4.28515625" style="2" customWidth="1"/>
    <col min="25" max="25" width="26.85546875" style="2" customWidth="1"/>
    <col min="26" max="16384" width="9.140625" style="2"/>
  </cols>
  <sheetData>
    <row r="1" spans="1:32" ht="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2" ht="36" customHeight="1">
      <c r="A2" s="3" t="str">
        <f>N_sor1</f>
        <v>Всероссийские соревнования по конькобежному спорту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</row>
    <row r="3" spans="1:32" ht="32.25" customHeight="1">
      <c r="A3" s="5" t="str">
        <f>N_sor2</f>
        <v>"КОЛОМЕНСКИЙ ЛЕД"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32" ht="45" customHeight="1" thickBot="1">
      <c r="A4" s="6" t="s">
        <v>0</v>
      </c>
      <c r="B4" s="6"/>
      <c r="C4" s="6"/>
      <c r="D4" s="6"/>
      <c r="E4" s="7"/>
      <c r="F4" s="7"/>
      <c r="G4" s="7"/>
      <c r="H4" s="7"/>
      <c r="I4" s="7"/>
      <c r="J4" s="8" t="str">
        <f>D_d1</f>
        <v>01 апреля 2016 г.</v>
      </c>
      <c r="K4" s="8"/>
      <c r="L4" s="8"/>
      <c r="M4" s="8"/>
      <c r="N4" s="8"/>
      <c r="O4" s="8"/>
      <c r="P4" s="8"/>
    </row>
    <row r="5" spans="1:32" ht="17.25" customHeight="1" thickTop="1">
      <c r="A5" s="9"/>
      <c r="B5" s="9"/>
      <c r="C5" s="9"/>
      <c r="D5" s="9"/>
      <c r="E5" s="10"/>
      <c r="F5" s="10"/>
      <c r="G5" s="10"/>
      <c r="H5" s="10"/>
      <c r="I5" s="10"/>
      <c r="J5" s="11"/>
      <c r="K5" s="12"/>
      <c r="L5" s="12"/>
      <c r="M5" s="12"/>
      <c r="N5" s="12"/>
      <c r="O5" s="12"/>
      <c r="P5" s="12"/>
    </row>
    <row r="6" spans="1:32" ht="26.45" customHeight="1">
      <c r="B6" s="13"/>
      <c r="C6" s="14" t="s">
        <v>1</v>
      </c>
      <c r="D6" s="14"/>
      <c r="E6" s="14"/>
      <c r="F6" s="14"/>
      <c r="G6" s="14"/>
      <c r="H6" s="14"/>
      <c r="I6" s="14"/>
      <c r="J6" s="14"/>
      <c r="K6" s="13"/>
      <c r="L6" s="15" t="str">
        <f>[1]const!C9</f>
        <v>500 метров</v>
      </c>
      <c r="M6" s="13"/>
      <c r="N6" s="13"/>
      <c r="O6" s="13"/>
      <c r="P6" s="13"/>
      <c r="Q6" s="16"/>
      <c r="R6" s="2">
        <v>41.5</v>
      </c>
      <c r="S6" s="2">
        <v>38.700000000000003</v>
      </c>
      <c r="T6" s="17"/>
      <c r="U6" s="17"/>
      <c r="V6" s="17"/>
      <c r="W6" s="17"/>
      <c r="X6" s="18"/>
      <c r="Y6" s="17"/>
      <c r="Z6" s="17"/>
      <c r="AA6" s="17"/>
      <c r="AB6" s="17"/>
      <c r="AC6" s="17"/>
      <c r="AD6" s="17"/>
      <c r="AE6" s="17"/>
      <c r="AF6" s="17"/>
    </row>
    <row r="7" spans="1:32" ht="14.25" customHeight="1" thickBot="1">
      <c r="A7" s="19" t="s">
        <v>2</v>
      </c>
      <c r="B7" s="19" t="s">
        <v>3</v>
      </c>
      <c r="C7" s="20" t="s">
        <v>4</v>
      </c>
      <c r="D7" s="19" t="s">
        <v>5</v>
      </c>
      <c r="E7" s="21" t="s">
        <v>6</v>
      </c>
      <c r="F7" s="19" t="s">
        <v>7</v>
      </c>
      <c r="G7" s="19" t="s">
        <v>7</v>
      </c>
      <c r="H7" s="19" t="s">
        <v>8</v>
      </c>
      <c r="I7" s="19" t="s">
        <v>9</v>
      </c>
      <c r="J7" s="19" t="s">
        <v>10</v>
      </c>
      <c r="K7" s="19"/>
      <c r="L7" s="19" t="s">
        <v>11</v>
      </c>
      <c r="M7" s="19" t="s">
        <v>12</v>
      </c>
      <c r="N7" s="19" t="s">
        <v>13</v>
      </c>
      <c r="O7" s="19" t="s">
        <v>12</v>
      </c>
      <c r="P7" s="19" t="s">
        <v>14</v>
      </c>
      <c r="Q7" s="16"/>
      <c r="R7" s="22"/>
      <c r="S7" s="22"/>
      <c r="T7" s="17"/>
      <c r="U7" s="17"/>
      <c r="V7" s="17"/>
      <c r="W7" s="17"/>
      <c r="X7" s="18"/>
      <c r="Y7" s="17"/>
      <c r="Z7" s="17"/>
      <c r="AA7" s="17"/>
      <c r="AB7" s="17"/>
      <c r="AC7" s="17"/>
      <c r="AD7" s="17"/>
      <c r="AE7" s="17"/>
      <c r="AF7" s="17"/>
    </row>
    <row r="8" spans="1:32" ht="15" customHeight="1" thickTop="1">
      <c r="A8" s="23">
        <v>1</v>
      </c>
      <c r="B8" s="18">
        <v>23</v>
      </c>
      <c r="C8" s="24" t="s">
        <v>15</v>
      </c>
      <c r="D8" s="25" t="s">
        <v>16</v>
      </c>
      <c r="E8" s="26">
        <v>75</v>
      </c>
      <c r="F8" s="27">
        <v>14841</v>
      </c>
      <c r="G8" s="26"/>
      <c r="H8" s="28" t="s">
        <v>17</v>
      </c>
      <c r="I8" s="29"/>
      <c r="J8" s="30"/>
      <c r="K8" s="31"/>
      <c r="L8" s="32">
        <v>66.12</v>
      </c>
      <c r="M8" s="33">
        <f>L8</f>
        <v>66.12</v>
      </c>
      <c r="N8" s="34">
        <f>L8-L$8</f>
        <v>0</v>
      </c>
      <c r="O8" s="35"/>
      <c r="P8" s="23" t="str">
        <f>IF(L8&lt;=44.1,"КМС",IF(L8&lt;=46.9,"I разр.",IF(L8&lt;=49.7,"II разр.",IF(L8&lt;=53.2,"III разр.",IF(L8&lt;=57.4,"I юн.",IF(L8&lt;=63,"II юн.",IF(L8&lt;=70,"III юн.","")))))))</f>
        <v>III юн.</v>
      </c>
      <c r="Q8" s="16"/>
      <c r="R8" s="22"/>
      <c r="S8" s="22"/>
      <c r="T8" s="17"/>
      <c r="U8" s="17"/>
      <c r="V8" s="17"/>
      <c r="W8" s="17"/>
      <c r="X8" s="18"/>
      <c r="Y8" s="17"/>
      <c r="Z8" s="17"/>
      <c r="AA8" s="17"/>
      <c r="AB8" s="17"/>
      <c r="AC8" s="17"/>
      <c r="AD8" s="17"/>
      <c r="AE8" s="17"/>
      <c r="AF8" s="17"/>
    </row>
    <row r="9" spans="1:32" ht="15" customHeight="1" thickBot="1">
      <c r="A9" s="36">
        <v>2</v>
      </c>
      <c r="B9" s="37">
        <v>24</v>
      </c>
      <c r="C9" s="37" t="s">
        <v>18</v>
      </c>
      <c r="D9" s="38" t="s">
        <v>19</v>
      </c>
      <c r="E9" s="39">
        <v>75</v>
      </c>
      <c r="F9" s="40">
        <v>14028</v>
      </c>
      <c r="G9" s="39"/>
      <c r="H9" s="41" t="s">
        <v>20</v>
      </c>
      <c r="I9" s="42"/>
      <c r="J9" s="43"/>
      <c r="K9" s="44"/>
      <c r="L9" s="45">
        <v>90.68</v>
      </c>
      <c r="M9" s="46">
        <f>L9</f>
        <v>90.68</v>
      </c>
      <c r="N9" s="47">
        <f>L9-L$8</f>
        <v>24.560000000000002</v>
      </c>
      <c r="O9" s="35"/>
      <c r="P9" s="23" t="str">
        <f>IF(L9&lt;=44.1,"КМС",IF(L9&lt;=46.9,"I разр.",IF(L9&lt;=49.7,"II разр.",IF(L9&lt;=53.2,"III разр.",IF(L9&lt;=57.4,"I юн.",IF(L9&lt;=63,"II юн.",IF(L9&lt;=70,"III юн.","")))))))</f>
        <v/>
      </c>
      <c r="Q9" s="16"/>
      <c r="R9" s="22"/>
      <c r="S9" s="22"/>
      <c r="T9" s="17"/>
      <c r="U9" s="17"/>
      <c r="V9" s="17"/>
      <c r="W9" s="17"/>
      <c r="X9" s="18"/>
      <c r="Y9" s="17"/>
      <c r="Z9" s="17"/>
      <c r="AA9" s="17"/>
      <c r="AB9" s="17"/>
      <c r="AC9" s="17"/>
      <c r="AD9" s="17"/>
      <c r="AE9" s="17"/>
      <c r="AF9" s="17"/>
    </row>
    <row r="10" spans="1:32" ht="15" customHeight="1" thickTop="1" thickBot="1">
      <c r="A10" s="48">
        <v>1</v>
      </c>
      <c r="B10" s="49">
        <v>22</v>
      </c>
      <c r="C10" s="49" t="s">
        <v>18</v>
      </c>
      <c r="D10" s="50" t="s">
        <v>21</v>
      </c>
      <c r="E10" s="51">
        <v>70</v>
      </c>
      <c r="F10" s="52">
        <v>15917</v>
      </c>
      <c r="G10" s="51"/>
      <c r="H10" s="53" t="s">
        <v>22</v>
      </c>
      <c r="I10" s="54"/>
      <c r="J10" s="55"/>
      <c r="K10" s="56"/>
      <c r="L10" s="57">
        <v>65.86</v>
      </c>
      <c r="M10" s="58">
        <f>L10</f>
        <v>65.86</v>
      </c>
      <c r="N10" s="59">
        <f>L10-L$10</f>
        <v>0</v>
      </c>
      <c r="O10" s="35"/>
      <c r="P10" s="23" t="str">
        <f>IF(L10&lt;=44.1,"КМС",IF(L10&lt;=46.9,"I разр.",IF(L10&lt;=49.7,"II разр.",IF(L10&lt;=53.2,"III разр.",IF(L10&lt;=57.4,"I юн.",IF(L10&lt;=63,"II юн.",IF(L10&lt;=70,"III юн.","")))))))</f>
        <v>III юн.</v>
      </c>
      <c r="Q10" s="16"/>
      <c r="R10" s="22"/>
      <c r="S10" s="22"/>
      <c r="T10" s="17"/>
      <c r="U10" s="17"/>
      <c r="V10" s="17"/>
      <c r="W10" s="17"/>
      <c r="X10" s="18"/>
      <c r="Y10" s="17"/>
      <c r="Z10" s="17"/>
      <c r="AA10" s="17"/>
      <c r="AB10" s="17"/>
      <c r="AC10" s="17"/>
      <c r="AD10" s="17"/>
      <c r="AE10" s="17"/>
      <c r="AF10" s="17"/>
    </row>
    <row r="11" spans="1:32" ht="15" customHeight="1" thickTop="1">
      <c r="A11" s="23">
        <v>1</v>
      </c>
      <c r="B11" s="18">
        <v>20</v>
      </c>
      <c r="C11" s="18" t="s">
        <v>15</v>
      </c>
      <c r="D11" s="25" t="s">
        <v>23</v>
      </c>
      <c r="E11" s="26">
        <v>60</v>
      </c>
      <c r="F11" s="27">
        <v>19359</v>
      </c>
      <c r="G11" s="26"/>
      <c r="H11" s="28" t="s">
        <v>22</v>
      </c>
      <c r="I11" s="29"/>
      <c r="J11" s="30"/>
      <c r="K11" s="31"/>
      <c r="L11" s="60">
        <v>55.73</v>
      </c>
      <c r="M11" s="61">
        <f>L11</f>
        <v>55.73</v>
      </c>
      <c r="N11" s="62">
        <f>L11-L$11</f>
        <v>0</v>
      </c>
      <c r="O11" s="35"/>
      <c r="P11" s="23" t="str">
        <f>IF(L11&lt;=44.1,"КМС",IF(L11&lt;=46.9,"I разр.",IF(L11&lt;=49.7,"II разр.",IF(L11&lt;=53.2,"III разр.",IF(L11&lt;=57.4,"I юн.",IF(L11&lt;=63,"II юн.",IF(L11&lt;=70,"III юн.","")))))))</f>
        <v>I юн.</v>
      </c>
      <c r="Q11" s="16"/>
      <c r="R11" s="22"/>
      <c r="S11" s="22"/>
      <c r="T11" s="17"/>
      <c r="U11" s="17"/>
      <c r="V11" s="17"/>
      <c r="W11" s="17"/>
      <c r="X11" s="18"/>
      <c r="Y11" s="17"/>
      <c r="Z11" s="17"/>
      <c r="AA11" s="17"/>
      <c r="AB11" s="17"/>
      <c r="AC11" s="17"/>
      <c r="AD11" s="17"/>
      <c r="AE11" s="17"/>
      <c r="AF11" s="17"/>
    </row>
    <row r="12" spans="1:32" ht="15" customHeight="1" thickBot="1">
      <c r="A12" s="36">
        <v>2</v>
      </c>
      <c r="B12" s="37">
        <v>19</v>
      </c>
      <c r="C12" s="37" t="s">
        <v>18</v>
      </c>
      <c r="D12" s="38" t="s">
        <v>24</v>
      </c>
      <c r="E12" s="39">
        <v>60</v>
      </c>
      <c r="F12" s="40">
        <v>20388</v>
      </c>
      <c r="G12" s="39"/>
      <c r="H12" s="41" t="s">
        <v>25</v>
      </c>
      <c r="I12" s="42"/>
      <c r="J12" s="43"/>
      <c r="K12" s="44"/>
      <c r="L12" s="45">
        <v>60.4</v>
      </c>
      <c r="M12" s="46">
        <v>50.87</v>
      </c>
      <c r="N12" s="47">
        <f>L12-L$11</f>
        <v>4.6700000000000017</v>
      </c>
      <c r="O12" s="63"/>
      <c r="P12" s="23" t="s">
        <v>26</v>
      </c>
      <c r="Q12" s="16"/>
      <c r="R12" s="22"/>
      <c r="S12" s="22"/>
      <c r="T12" s="17"/>
      <c r="U12" s="17"/>
      <c r="V12" s="17"/>
      <c r="W12" s="17"/>
      <c r="X12" s="18"/>
      <c r="Y12" s="17"/>
      <c r="Z12" s="17"/>
      <c r="AA12" s="17"/>
      <c r="AB12" s="17"/>
      <c r="AC12" s="17"/>
      <c r="AD12" s="17"/>
      <c r="AE12" s="17"/>
      <c r="AF12" s="17"/>
    </row>
    <row r="13" spans="1:32" ht="15" customHeight="1" thickTop="1">
      <c r="A13" s="23">
        <v>1</v>
      </c>
      <c r="B13" s="18">
        <v>14</v>
      </c>
      <c r="C13" s="18" t="s">
        <v>15</v>
      </c>
      <c r="D13" s="25" t="s">
        <v>27</v>
      </c>
      <c r="E13" s="26">
        <v>55</v>
      </c>
      <c r="F13" s="27">
        <v>21756</v>
      </c>
      <c r="G13" s="26"/>
      <c r="H13" s="28" t="s">
        <v>28</v>
      </c>
      <c r="I13" s="29"/>
      <c r="J13" s="30"/>
      <c r="K13" s="31"/>
      <c r="L13" s="60">
        <v>44.63</v>
      </c>
      <c r="M13" s="61">
        <f>L13</f>
        <v>44.63</v>
      </c>
      <c r="N13" s="62">
        <f>L13-L$13</f>
        <v>0</v>
      </c>
      <c r="O13" s="63"/>
      <c r="P13" s="23" t="s">
        <v>29</v>
      </c>
      <c r="Q13" s="16"/>
      <c r="R13" s="22"/>
      <c r="S13" s="22"/>
      <c r="T13" s="17"/>
      <c r="U13" s="17"/>
      <c r="V13" s="17"/>
      <c r="W13" s="17"/>
      <c r="X13" s="18"/>
      <c r="Y13" s="17"/>
      <c r="Z13" s="17"/>
      <c r="AA13" s="17"/>
      <c r="AB13" s="17"/>
      <c r="AC13" s="17"/>
      <c r="AD13" s="17"/>
      <c r="AE13" s="17"/>
      <c r="AF13" s="17"/>
    </row>
    <row r="14" spans="1:32" ht="15" customHeight="1">
      <c r="A14" s="23">
        <v>2</v>
      </c>
      <c r="B14" s="18">
        <v>16</v>
      </c>
      <c r="C14" s="18" t="s">
        <v>18</v>
      </c>
      <c r="D14" s="25" t="s">
        <v>30</v>
      </c>
      <c r="E14" s="26">
        <v>55</v>
      </c>
      <c r="F14" s="27">
        <v>22224</v>
      </c>
      <c r="G14" s="26"/>
      <c r="H14" s="28" t="s">
        <v>20</v>
      </c>
      <c r="I14" s="29"/>
      <c r="J14" s="30"/>
      <c r="K14" s="64"/>
      <c r="L14" s="60">
        <v>46.22</v>
      </c>
      <c r="M14" s="61">
        <f>L14</f>
        <v>46.22</v>
      </c>
      <c r="N14" s="62">
        <f t="shared" ref="N14:N16" si="0">L14-L$13</f>
        <v>1.5899999999999963</v>
      </c>
      <c r="O14" s="35"/>
      <c r="P14" s="23" t="str">
        <f t="shared" ref="P14:P29" si="1">IF(L14&lt;=44.1,"КМС",IF(L14&lt;=46.9,"I разр.",IF(L14&lt;=49.7,"II разр.",IF(L14&lt;=53.2,"III разр.",IF(L14&lt;=57.4,"I юн.",IF(L14&lt;=63,"II юн.",IF(L14&lt;=70,"III юн.","")))))))</f>
        <v>I разр.</v>
      </c>
      <c r="Q14" s="16"/>
      <c r="R14" s="22"/>
      <c r="S14" s="22"/>
      <c r="T14" s="17"/>
      <c r="U14" s="17"/>
      <c r="V14" s="17"/>
      <c r="W14" s="17"/>
      <c r="X14" s="18"/>
      <c r="Y14" s="17"/>
      <c r="Z14" s="17"/>
      <c r="AA14" s="17"/>
      <c r="AB14" s="17"/>
      <c r="AC14" s="17"/>
      <c r="AD14" s="17"/>
      <c r="AE14" s="17"/>
      <c r="AF14" s="17"/>
    </row>
    <row r="15" spans="1:32" ht="15" customHeight="1">
      <c r="A15" s="23">
        <v>3</v>
      </c>
      <c r="B15" s="18">
        <v>15</v>
      </c>
      <c r="C15" s="18" t="s">
        <v>18</v>
      </c>
      <c r="D15" s="25" t="s">
        <v>31</v>
      </c>
      <c r="E15" s="26">
        <v>55</v>
      </c>
      <c r="F15" s="27">
        <v>22096</v>
      </c>
      <c r="G15" s="26"/>
      <c r="H15" s="28" t="s">
        <v>22</v>
      </c>
      <c r="I15" s="29"/>
      <c r="J15" s="30"/>
      <c r="K15" s="64"/>
      <c r="L15" s="60">
        <v>52.72</v>
      </c>
      <c r="M15" s="61">
        <f>L15</f>
        <v>52.72</v>
      </c>
      <c r="N15" s="62">
        <f t="shared" si="0"/>
        <v>8.0899999999999963</v>
      </c>
      <c r="O15" s="35"/>
      <c r="P15" s="23" t="str">
        <f t="shared" si="1"/>
        <v>III разр.</v>
      </c>
      <c r="Q15" s="16"/>
      <c r="R15" s="22"/>
      <c r="S15" s="22"/>
      <c r="T15" s="17"/>
      <c r="U15" s="17"/>
      <c r="V15" s="17"/>
      <c r="W15" s="17"/>
      <c r="X15" s="18"/>
      <c r="Y15" s="17"/>
      <c r="Z15" s="17"/>
      <c r="AA15" s="17"/>
      <c r="AB15" s="17"/>
      <c r="AC15" s="17"/>
      <c r="AD15" s="17"/>
      <c r="AE15" s="17"/>
      <c r="AF15" s="17"/>
    </row>
    <row r="16" spans="1:32" ht="15" customHeight="1" thickBot="1">
      <c r="A16" s="36">
        <v>4</v>
      </c>
      <c r="B16" s="37">
        <v>17</v>
      </c>
      <c r="C16" s="37" t="s">
        <v>15</v>
      </c>
      <c r="D16" s="38" t="s">
        <v>32</v>
      </c>
      <c r="E16" s="39">
        <v>55</v>
      </c>
      <c r="F16" s="40">
        <v>22146</v>
      </c>
      <c r="G16" s="39"/>
      <c r="H16" s="41" t="s">
        <v>33</v>
      </c>
      <c r="I16" s="42"/>
      <c r="J16" s="43"/>
      <c r="K16" s="65"/>
      <c r="L16" s="45">
        <v>55.94</v>
      </c>
      <c r="M16" s="46">
        <v>45.33</v>
      </c>
      <c r="N16" s="47">
        <f t="shared" si="0"/>
        <v>11.309999999999995</v>
      </c>
      <c r="O16" s="35"/>
      <c r="P16" s="23" t="str">
        <f t="shared" si="1"/>
        <v>I юн.</v>
      </c>
      <c r="Q16" s="16"/>
      <c r="R16" s="22"/>
      <c r="S16" s="22"/>
      <c r="T16" s="17"/>
      <c r="U16" s="17"/>
      <c r="V16" s="17"/>
      <c r="W16" s="17"/>
      <c r="X16" s="18"/>
      <c r="Y16" s="17"/>
      <c r="Z16" s="17"/>
      <c r="AA16" s="17"/>
      <c r="AB16" s="17"/>
      <c r="AC16" s="17"/>
      <c r="AD16" s="17"/>
      <c r="AE16" s="17"/>
      <c r="AF16" s="17"/>
    </row>
    <row r="17" spans="1:32" ht="15" customHeight="1" thickTop="1" thickBot="1">
      <c r="A17" s="48">
        <v>1</v>
      </c>
      <c r="B17" s="49">
        <v>13</v>
      </c>
      <c r="C17" s="49" t="s">
        <v>15</v>
      </c>
      <c r="D17" s="50" t="s">
        <v>34</v>
      </c>
      <c r="E17" s="51">
        <v>50</v>
      </c>
      <c r="F17" s="52">
        <v>22911</v>
      </c>
      <c r="G17" s="51"/>
      <c r="H17" s="53" t="s">
        <v>35</v>
      </c>
      <c r="I17" s="54"/>
      <c r="J17" s="55"/>
      <c r="K17" s="66"/>
      <c r="L17" s="57">
        <v>44.7</v>
      </c>
      <c r="M17" s="58">
        <f>L17</f>
        <v>44.7</v>
      </c>
      <c r="N17" s="59">
        <f>L17-L$17</f>
        <v>0</v>
      </c>
      <c r="O17" s="35"/>
      <c r="P17" s="23" t="str">
        <f t="shared" si="1"/>
        <v>I разр.</v>
      </c>
      <c r="Q17" s="16"/>
      <c r="R17" s="22"/>
      <c r="S17" s="22"/>
      <c r="T17" s="17"/>
      <c r="U17" s="17"/>
      <c r="V17" s="17"/>
      <c r="W17" s="17"/>
      <c r="X17" s="18"/>
      <c r="Y17" s="17"/>
      <c r="Z17" s="17"/>
      <c r="AA17" s="17"/>
      <c r="AB17" s="17"/>
      <c r="AC17" s="17"/>
      <c r="AD17" s="17"/>
      <c r="AE17" s="17"/>
      <c r="AF17" s="17"/>
    </row>
    <row r="18" spans="1:32" ht="15" customHeight="1" thickTop="1">
      <c r="A18" s="23">
        <v>1</v>
      </c>
      <c r="B18" s="18">
        <v>12</v>
      </c>
      <c r="C18" s="18" t="s">
        <v>18</v>
      </c>
      <c r="D18" s="25" t="s">
        <v>36</v>
      </c>
      <c r="E18" s="26">
        <v>45</v>
      </c>
      <c r="F18" s="27">
        <v>25518</v>
      </c>
      <c r="G18" s="26"/>
      <c r="H18" s="28" t="s">
        <v>37</v>
      </c>
      <c r="I18" s="29"/>
      <c r="J18" s="30"/>
      <c r="K18" s="64"/>
      <c r="L18" s="60">
        <v>45.97</v>
      </c>
      <c r="M18" s="61">
        <f>L18</f>
        <v>45.97</v>
      </c>
      <c r="N18" s="62">
        <f>L18-L$18</f>
        <v>0</v>
      </c>
      <c r="O18" s="35"/>
      <c r="P18" s="23" t="str">
        <f t="shared" si="1"/>
        <v>I разр.</v>
      </c>
      <c r="Q18" s="16"/>
      <c r="R18" s="22"/>
      <c r="S18" s="22"/>
      <c r="T18" s="17"/>
      <c r="U18" s="17"/>
      <c r="V18" s="17"/>
      <c r="W18" s="17"/>
      <c r="X18" s="18"/>
      <c r="Y18" s="17"/>
      <c r="Z18" s="17"/>
      <c r="AA18" s="17"/>
      <c r="AB18" s="17"/>
      <c r="AC18" s="17"/>
      <c r="AD18" s="17"/>
      <c r="AE18" s="17"/>
      <c r="AF18" s="17"/>
    </row>
    <row r="19" spans="1:32" ht="15" customHeight="1">
      <c r="A19" s="23">
        <v>2</v>
      </c>
      <c r="B19" s="18">
        <v>10</v>
      </c>
      <c r="C19" s="18" t="s">
        <v>18</v>
      </c>
      <c r="D19" s="25" t="s">
        <v>38</v>
      </c>
      <c r="E19" s="26">
        <v>45</v>
      </c>
      <c r="F19" s="27">
        <v>25537</v>
      </c>
      <c r="G19" s="26"/>
      <c r="H19" s="28" t="s">
        <v>39</v>
      </c>
      <c r="I19" s="29"/>
      <c r="J19" s="30"/>
      <c r="K19" s="64"/>
      <c r="L19" s="60">
        <v>48.41</v>
      </c>
      <c r="M19" s="61">
        <f>L19</f>
        <v>48.41</v>
      </c>
      <c r="N19" s="62">
        <f t="shared" ref="N19:N20" si="2">L19-L$18</f>
        <v>2.4399999999999977</v>
      </c>
      <c r="O19" s="35"/>
      <c r="P19" s="23" t="str">
        <f t="shared" si="1"/>
        <v>II разр.</v>
      </c>
      <c r="Q19" s="16"/>
      <c r="R19" s="22"/>
      <c r="S19" s="22"/>
      <c r="T19" s="17"/>
      <c r="U19" s="17"/>
      <c r="V19" s="17"/>
      <c r="W19" s="17"/>
      <c r="X19" s="18"/>
      <c r="Y19" s="17"/>
      <c r="Z19" s="17"/>
      <c r="AA19" s="17"/>
      <c r="AB19" s="17"/>
      <c r="AC19" s="17"/>
      <c r="AD19" s="17"/>
      <c r="AE19" s="17"/>
      <c r="AF19" s="17"/>
    </row>
    <row r="20" spans="1:32" ht="15" customHeight="1" thickBot="1">
      <c r="A20" s="36">
        <v>3</v>
      </c>
      <c r="B20" s="37">
        <v>11</v>
      </c>
      <c r="C20" s="37" t="s">
        <v>15</v>
      </c>
      <c r="D20" s="38" t="s">
        <v>40</v>
      </c>
      <c r="E20" s="39">
        <v>45</v>
      </c>
      <c r="F20" s="40">
        <v>24518</v>
      </c>
      <c r="G20" s="39"/>
      <c r="H20" s="41" t="s">
        <v>22</v>
      </c>
      <c r="I20" s="42"/>
      <c r="J20" s="43"/>
      <c r="K20" s="65"/>
      <c r="L20" s="45">
        <v>50.9</v>
      </c>
      <c r="M20" s="46">
        <f>L20</f>
        <v>50.9</v>
      </c>
      <c r="N20" s="47">
        <f t="shared" si="2"/>
        <v>4.93</v>
      </c>
      <c r="O20" s="35"/>
      <c r="P20" s="23" t="str">
        <f t="shared" si="1"/>
        <v>III разр.</v>
      </c>
      <c r="Q20" s="16"/>
      <c r="R20" s="22"/>
      <c r="S20" s="22"/>
      <c r="T20" s="17"/>
      <c r="U20" s="17"/>
      <c r="V20" s="17"/>
      <c r="W20" s="17"/>
      <c r="X20" s="18"/>
      <c r="Y20" s="17"/>
      <c r="Z20" s="17"/>
      <c r="AA20" s="17"/>
      <c r="AB20" s="17"/>
      <c r="AC20" s="17"/>
      <c r="AD20" s="17"/>
      <c r="AE20" s="17"/>
      <c r="AF20" s="17"/>
    </row>
    <row r="21" spans="1:32" ht="15" customHeight="1" thickTop="1">
      <c r="A21" s="23">
        <v>1</v>
      </c>
      <c r="B21" s="18">
        <v>7</v>
      </c>
      <c r="C21" s="18" t="s">
        <v>15</v>
      </c>
      <c r="D21" s="25" t="s">
        <v>41</v>
      </c>
      <c r="E21" s="26">
        <v>40</v>
      </c>
      <c r="F21" s="27"/>
      <c r="G21" s="26"/>
      <c r="H21" s="28" t="s">
        <v>22</v>
      </c>
      <c r="I21" s="29"/>
      <c r="J21" s="30"/>
      <c r="K21" s="31"/>
      <c r="L21" s="60">
        <v>46.61</v>
      </c>
      <c r="M21" s="61">
        <f>L21</f>
        <v>46.61</v>
      </c>
      <c r="N21" s="62">
        <f>L21-L$21</f>
        <v>0</v>
      </c>
      <c r="O21" s="35"/>
      <c r="P21" s="23" t="str">
        <f t="shared" si="1"/>
        <v>I разр.</v>
      </c>
      <c r="Q21" s="16"/>
      <c r="R21" s="22"/>
      <c r="S21" s="22"/>
      <c r="T21" s="17"/>
      <c r="U21" s="17"/>
      <c r="V21" s="17"/>
      <c r="W21" s="17"/>
      <c r="X21" s="18"/>
      <c r="Y21" s="17"/>
      <c r="Z21" s="17"/>
      <c r="AA21" s="17"/>
      <c r="AB21" s="17"/>
      <c r="AC21" s="17"/>
      <c r="AD21" s="17"/>
      <c r="AE21" s="17"/>
      <c r="AF21" s="17"/>
    </row>
    <row r="22" spans="1:32" ht="15" customHeight="1">
      <c r="A22" s="23">
        <v>2</v>
      </c>
      <c r="B22" s="18">
        <v>8</v>
      </c>
      <c r="C22" s="18" t="s">
        <v>18</v>
      </c>
      <c r="D22" s="25" t="s">
        <v>42</v>
      </c>
      <c r="E22" s="26">
        <v>40</v>
      </c>
      <c r="F22" s="27">
        <v>27757</v>
      </c>
      <c r="G22" s="26"/>
      <c r="H22" s="28" t="s">
        <v>43</v>
      </c>
      <c r="I22" s="29"/>
      <c r="J22" s="30"/>
      <c r="K22" s="64"/>
      <c r="L22" s="60">
        <v>50.93</v>
      </c>
      <c r="M22" s="61">
        <f>L22</f>
        <v>50.93</v>
      </c>
      <c r="N22" s="62">
        <f t="shared" ref="N22:N24" si="3">L22-L$21</f>
        <v>4.32</v>
      </c>
      <c r="O22" s="35"/>
      <c r="P22" s="23" t="str">
        <f t="shared" si="1"/>
        <v>III разр.</v>
      </c>
      <c r="Q22" s="16"/>
      <c r="R22" s="22"/>
      <c r="S22" s="22"/>
      <c r="T22" s="17"/>
      <c r="U22" s="17"/>
      <c r="V22" s="17"/>
      <c r="W22" s="17"/>
      <c r="X22" s="18"/>
      <c r="Y22" s="17"/>
      <c r="Z22" s="17"/>
      <c r="AA22" s="17"/>
      <c r="AB22" s="17"/>
      <c r="AC22" s="17"/>
      <c r="AD22" s="17"/>
      <c r="AE22" s="17"/>
      <c r="AF22" s="17"/>
    </row>
    <row r="23" spans="1:32" ht="15" customHeight="1">
      <c r="A23" s="23">
        <v>3</v>
      </c>
      <c r="B23" s="18">
        <v>6</v>
      </c>
      <c r="C23" s="18" t="s">
        <v>18</v>
      </c>
      <c r="D23" s="25" t="s">
        <v>44</v>
      </c>
      <c r="E23" s="26">
        <v>40</v>
      </c>
      <c r="F23" s="27">
        <v>27137</v>
      </c>
      <c r="G23" s="26"/>
      <c r="H23" s="28" t="s">
        <v>45</v>
      </c>
      <c r="I23" s="29"/>
      <c r="J23" s="30"/>
      <c r="K23" s="64"/>
      <c r="L23" s="60">
        <v>51.9</v>
      </c>
      <c r="M23" s="61">
        <f>L23</f>
        <v>51.9</v>
      </c>
      <c r="N23" s="62">
        <f t="shared" si="3"/>
        <v>5.2899999999999991</v>
      </c>
      <c r="O23" s="35"/>
      <c r="P23" s="23" t="str">
        <f t="shared" si="1"/>
        <v>III разр.</v>
      </c>
      <c r="Q23" s="16"/>
      <c r="R23" s="22"/>
      <c r="S23" s="22"/>
      <c r="T23" s="17"/>
      <c r="U23" s="17"/>
      <c r="V23" s="17"/>
      <c r="W23" s="17"/>
      <c r="X23" s="18"/>
      <c r="Y23" s="17"/>
      <c r="Z23" s="17"/>
      <c r="AA23" s="17"/>
      <c r="AB23" s="17"/>
      <c r="AC23" s="17"/>
      <c r="AD23" s="17"/>
      <c r="AE23" s="17"/>
      <c r="AF23" s="17"/>
    </row>
    <row r="24" spans="1:32" ht="15" customHeight="1" thickBot="1">
      <c r="A24" s="36">
        <v>4</v>
      </c>
      <c r="B24" s="37">
        <v>9</v>
      </c>
      <c r="C24" s="37" t="s">
        <v>15</v>
      </c>
      <c r="D24" s="38" t="s">
        <v>46</v>
      </c>
      <c r="E24" s="39">
        <v>40</v>
      </c>
      <c r="F24" s="40">
        <v>27063</v>
      </c>
      <c r="G24" s="39"/>
      <c r="H24" s="41" t="s">
        <v>47</v>
      </c>
      <c r="I24" s="42"/>
      <c r="J24" s="43"/>
      <c r="K24" s="65"/>
      <c r="L24" s="45">
        <v>52.97</v>
      </c>
      <c r="M24" s="46">
        <f>L24</f>
        <v>52.97</v>
      </c>
      <c r="N24" s="47">
        <f t="shared" si="3"/>
        <v>6.3599999999999994</v>
      </c>
      <c r="O24" s="35"/>
      <c r="P24" s="23" t="str">
        <f t="shared" si="1"/>
        <v>III разр.</v>
      </c>
      <c r="Q24" s="16"/>
      <c r="R24" s="22"/>
      <c r="S24" s="22"/>
      <c r="T24" s="17"/>
      <c r="U24" s="17"/>
      <c r="V24" s="17"/>
      <c r="W24" s="17"/>
      <c r="X24" s="18"/>
      <c r="Y24" s="17"/>
      <c r="Z24" s="17"/>
      <c r="AA24" s="17"/>
      <c r="AB24" s="17"/>
      <c r="AC24" s="17"/>
      <c r="AD24" s="17"/>
      <c r="AE24" s="17"/>
      <c r="AF24" s="17"/>
    </row>
    <row r="25" spans="1:32" ht="15" customHeight="1" thickTop="1">
      <c r="A25" s="23">
        <v>1</v>
      </c>
      <c r="B25" s="18">
        <v>4</v>
      </c>
      <c r="C25" s="18" t="s">
        <v>15</v>
      </c>
      <c r="D25" s="25" t="s">
        <v>48</v>
      </c>
      <c r="E25" s="26">
        <v>35</v>
      </c>
      <c r="F25" s="27">
        <v>29463</v>
      </c>
      <c r="G25" s="26"/>
      <c r="H25" s="28" t="s">
        <v>49</v>
      </c>
      <c r="I25" s="29"/>
      <c r="J25" s="30"/>
      <c r="K25" s="31"/>
      <c r="L25" s="60">
        <v>45.73</v>
      </c>
      <c r="M25" s="61">
        <f>L25</f>
        <v>45.73</v>
      </c>
      <c r="N25" s="62">
        <f>L25-L$25</f>
        <v>0</v>
      </c>
      <c r="O25" s="35"/>
      <c r="P25" s="23" t="str">
        <f t="shared" si="1"/>
        <v>I разр.</v>
      </c>
      <c r="Q25" s="16"/>
      <c r="R25" s="22"/>
      <c r="S25" s="22"/>
      <c r="T25" s="17"/>
      <c r="U25" s="17"/>
      <c r="V25" s="17"/>
      <c r="W25" s="17"/>
      <c r="X25" s="18"/>
      <c r="Y25" s="17"/>
      <c r="Z25" s="17"/>
      <c r="AA25" s="17"/>
      <c r="AB25" s="17"/>
      <c r="AC25" s="17"/>
      <c r="AD25" s="17"/>
      <c r="AE25" s="17"/>
      <c r="AF25" s="17"/>
    </row>
    <row r="26" spans="1:32" ht="15" customHeight="1">
      <c r="A26" s="23">
        <v>2</v>
      </c>
      <c r="B26" s="18">
        <v>5</v>
      </c>
      <c r="C26" s="18" t="s">
        <v>18</v>
      </c>
      <c r="D26" s="25" t="s">
        <v>50</v>
      </c>
      <c r="E26" s="26">
        <v>35</v>
      </c>
      <c r="F26" s="27">
        <v>28293</v>
      </c>
      <c r="G26" s="26"/>
      <c r="H26" s="28" t="s">
        <v>51</v>
      </c>
      <c r="I26" s="29"/>
      <c r="J26" s="30"/>
      <c r="K26" s="64"/>
      <c r="L26" s="60">
        <v>47.62</v>
      </c>
      <c r="M26" s="61">
        <f>L26</f>
        <v>47.62</v>
      </c>
      <c r="N26" s="62">
        <f t="shared" ref="N26:N27" si="4">L26-L$25</f>
        <v>1.8900000000000006</v>
      </c>
      <c r="O26" s="35"/>
      <c r="P26" s="23" t="str">
        <f t="shared" si="1"/>
        <v>II разр.</v>
      </c>
      <c r="Q26" s="16"/>
      <c r="R26" s="22"/>
      <c r="S26" s="22"/>
      <c r="T26" s="17"/>
      <c r="U26" s="17"/>
      <c r="V26" s="17"/>
      <c r="W26" s="17"/>
      <c r="X26" s="18"/>
      <c r="Y26" s="17"/>
      <c r="Z26" s="17"/>
      <c r="AA26" s="17"/>
      <c r="AB26" s="17"/>
      <c r="AC26" s="17"/>
      <c r="AD26" s="17"/>
      <c r="AE26" s="17"/>
      <c r="AF26" s="17"/>
    </row>
    <row r="27" spans="1:32" ht="15" customHeight="1" thickBot="1">
      <c r="A27" s="36">
        <v>3</v>
      </c>
      <c r="B27" s="37">
        <v>3</v>
      </c>
      <c r="C27" s="37" t="s">
        <v>15</v>
      </c>
      <c r="D27" s="38" t="s">
        <v>52</v>
      </c>
      <c r="E27" s="39">
        <v>35</v>
      </c>
      <c r="F27" s="40">
        <v>29602</v>
      </c>
      <c r="G27" s="39"/>
      <c r="H27" s="41" t="s">
        <v>35</v>
      </c>
      <c r="I27" s="42"/>
      <c r="J27" s="43"/>
      <c r="K27" s="65"/>
      <c r="L27" s="45">
        <v>49.14</v>
      </c>
      <c r="M27" s="46">
        <f>L27</f>
        <v>49.14</v>
      </c>
      <c r="N27" s="47">
        <f t="shared" si="4"/>
        <v>3.4100000000000037</v>
      </c>
      <c r="O27" s="35"/>
      <c r="P27" s="23" t="str">
        <f t="shared" si="1"/>
        <v>II разр.</v>
      </c>
      <c r="Q27" s="16"/>
      <c r="R27" s="22"/>
      <c r="S27" s="22"/>
      <c r="T27" s="17"/>
      <c r="U27" s="17"/>
      <c r="V27" s="17"/>
      <c r="W27" s="17"/>
      <c r="X27" s="18"/>
      <c r="Y27" s="17"/>
      <c r="Z27" s="17"/>
      <c r="AA27" s="17"/>
      <c r="AB27" s="17"/>
      <c r="AC27" s="17"/>
      <c r="AD27" s="17"/>
      <c r="AE27" s="17"/>
      <c r="AF27" s="17"/>
    </row>
    <row r="28" spans="1:32" ht="15" customHeight="1" thickTop="1">
      <c r="A28" s="23">
        <v>1</v>
      </c>
      <c r="B28" s="18">
        <v>1</v>
      </c>
      <c r="C28" s="18" t="s">
        <v>15</v>
      </c>
      <c r="D28" s="25" t="s">
        <v>53</v>
      </c>
      <c r="E28" s="26">
        <v>30</v>
      </c>
      <c r="F28" s="27">
        <v>30493</v>
      </c>
      <c r="G28" s="26"/>
      <c r="H28" s="28" t="s">
        <v>49</v>
      </c>
      <c r="I28" s="29"/>
      <c r="J28" s="30"/>
      <c r="K28" s="31"/>
      <c r="L28" s="60">
        <v>47.05</v>
      </c>
      <c r="M28" s="61">
        <f>L28</f>
        <v>47.05</v>
      </c>
      <c r="N28" s="62">
        <f>L28-L$28</f>
        <v>0</v>
      </c>
      <c r="O28" s="35"/>
      <c r="P28" s="23" t="str">
        <f t="shared" si="1"/>
        <v>II разр.</v>
      </c>
      <c r="Q28" s="16"/>
      <c r="R28" s="22"/>
      <c r="S28" s="22"/>
      <c r="T28" s="17"/>
      <c r="U28" s="17"/>
      <c r="V28" s="17"/>
      <c r="W28" s="17"/>
      <c r="X28" s="18"/>
      <c r="Y28" s="17"/>
      <c r="Z28" s="17"/>
      <c r="AA28" s="17"/>
      <c r="AB28" s="17"/>
      <c r="AC28" s="17"/>
      <c r="AD28" s="17"/>
      <c r="AE28" s="17"/>
      <c r="AF28" s="17"/>
    </row>
    <row r="29" spans="1:32" ht="15" customHeight="1">
      <c r="A29" s="23">
        <v>2</v>
      </c>
      <c r="B29" s="18">
        <v>2</v>
      </c>
      <c r="C29" s="18" t="s">
        <v>18</v>
      </c>
      <c r="D29" s="25" t="s">
        <v>54</v>
      </c>
      <c r="E29" s="26">
        <v>30</v>
      </c>
      <c r="F29" s="27">
        <v>31183</v>
      </c>
      <c r="G29" s="26"/>
      <c r="H29" s="28" t="s">
        <v>55</v>
      </c>
      <c r="I29" s="29"/>
      <c r="J29" s="30"/>
      <c r="K29" s="64"/>
      <c r="L29" s="60">
        <v>56.19</v>
      </c>
      <c r="M29" s="61">
        <f>L29</f>
        <v>56.19</v>
      </c>
      <c r="N29" s="62">
        <f>L29-L$28</f>
        <v>9.14</v>
      </c>
      <c r="O29" s="35"/>
      <c r="P29" s="23" t="str">
        <f t="shared" si="1"/>
        <v>I юн.</v>
      </c>
      <c r="Q29" s="16"/>
      <c r="R29" s="22"/>
      <c r="S29" s="22"/>
      <c r="T29" s="17"/>
      <c r="U29" s="17"/>
      <c r="V29" s="17"/>
      <c r="W29" s="17"/>
      <c r="X29" s="18"/>
      <c r="Y29" s="17"/>
      <c r="Z29" s="17"/>
      <c r="AA29" s="17"/>
      <c r="AB29" s="17"/>
      <c r="AC29" s="17"/>
      <c r="AD29" s="17"/>
      <c r="AE29" s="17"/>
      <c r="AF29" s="17"/>
    </row>
    <row r="30" spans="1:32" ht="2.25" customHeight="1" thickBot="1">
      <c r="A30" s="36"/>
      <c r="B30" s="37"/>
      <c r="C30" s="37"/>
      <c r="D30" s="38"/>
      <c r="E30" s="40"/>
      <c r="F30" s="39"/>
      <c r="G30" s="39"/>
      <c r="H30" s="41"/>
      <c r="I30" s="42"/>
      <c r="J30" s="43"/>
      <c r="K30" s="65"/>
      <c r="L30" s="67"/>
      <c r="M30" s="68"/>
      <c r="N30" s="69"/>
      <c r="O30" s="69"/>
      <c r="P30" s="36"/>
      <c r="Q30" s="16"/>
      <c r="R30" s="22"/>
      <c r="S30" s="22"/>
      <c r="T30" s="17"/>
      <c r="U30" s="17"/>
      <c r="V30" s="17"/>
      <c r="W30" s="17"/>
      <c r="X30" s="18"/>
      <c r="Y30" s="17"/>
      <c r="Z30" s="17"/>
      <c r="AA30" s="17"/>
      <c r="AB30" s="17"/>
      <c r="AC30" s="17"/>
      <c r="AD30" s="17"/>
      <c r="AE30" s="17"/>
      <c r="AF30" s="17"/>
    </row>
    <row r="31" spans="1:32" ht="21.75" customHeight="1" thickTop="1"/>
    <row r="32" spans="1:32" ht="16.5" customHeight="1">
      <c r="B32" s="70" t="s">
        <v>56</v>
      </c>
      <c r="D32" s="71"/>
      <c r="E32" s="71"/>
      <c r="F32" s="71"/>
      <c r="G32" s="72"/>
      <c r="L32" s="72" t="s">
        <v>57</v>
      </c>
      <c r="P32" s="73"/>
    </row>
    <row r="33" spans="1:38" ht="16.5" customHeight="1">
      <c r="B33" s="70" t="s">
        <v>58</v>
      </c>
      <c r="D33" s="74"/>
      <c r="E33" s="75"/>
      <c r="F33" s="76"/>
      <c r="G33" s="72"/>
      <c r="I33" s="28"/>
      <c r="L33" s="72" t="s">
        <v>59</v>
      </c>
      <c r="P33" s="73"/>
    </row>
    <row r="34" spans="1:38" ht="16.5" customHeight="1">
      <c r="A34" s="23"/>
      <c r="G34" s="72"/>
      <c r="L34" s="72" t="s">
        <v>60</v>
      </c>
      <c r="O34" s="77"/>
      <c r="P34" s="23"/>
      <c r="Q34" s="16"/>
      <c r="R34" s="22"/>
      <c r="S34" s="22"/>
      <c r="V34" s="17"/>
      <c r="W34" s="17"/>
      <c r="X34" s="18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  <row r="35" spans="1:38" ht="24.75" customHeight="1">
      <c r="A35" s="23"/>
      <c r="B35" s="18"/>
      <c r="C35" s="18"/>
      <c r="D35" s="25"/>
      <c r="E35" s="27"/>
      <c r="F35" s="26"/>
      <c r="G35" s="26"/>
      <c r="H35" s="28"/>
      <c r="I35" s="30"/>
      <c r="J35" s="30"/>
      <c r="K35" s="64"/>
      <c r="L35" s="78"/>
      <c r="M35" s="79"/>
      <c r="N35" s="77"/>
      <c r="O35" s="77"/>
      <c r="P35" s="23"/>
      <c r="Q35" s="16"/>
      <c r="R35" s="22"/>
      <c r="S35" s="22"/>
      <c r="V35" s="17"/>
      <c r="W35" s="17"/>
      <c r="X35" s="18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</row>
    <row r="36" spans="1:38" ht="16.5" customHeight="1">
      <c r="A36" s="23"/>
      <c r="B36" s="70" t="s">
        <v>61</v>
      </c>
      <c r="C36" s="18"/>
      <c r="D36" s="25"/>
      <c r="E36" s="27"/>
      <c r="F36" s="26"/>
      <c r="G36" s="26"/>
      <c r="H36" s="28"/>
      <c r="I36" s="30"/>
      <c r="J36" s="30"/>
      <c r="K36" s="64"/>
      <c r="L36" s="78"/>
      <c r="M36" s="79"/>
      <c r="N36" s="77"/>
      <c r="O36" s="77"/>
      <c r="P36" s="23"/>
      <c r="Q36" s="16"/>
      <c r="R36" s="22"/>
      <c r="S36" s="22"/>
      <c r="V36" s="17"/>
      <c r="W36" s="17"/>
      <c r="X36" s="18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</row>
    <row r="37" spans="1:38" ht="16.5" customHeight="1">
      <c r="A37" s="23"/>
      <c r="B37" s="18"/>
      <c r="C37" s="18"/>
      <c r="D37" s="25"/>
      <c r="E37" s="27"/>
      <c r="F37" s="26"/>
      <c r="G37" s="26"/>
      <c r="H37" s="28"/>
      <c r="I37" s="30"/>
      <c r="J37" s="30"/>
      <c r="K37" s="64"/>
      <c r="L37" s="78"/>
      <c r="M37" s="79"/>
      <c r="N37" s="77"/>
      <c r="O37" s="77"/>
      <c r="P37" s="23"/>
      <c r="Q37" s="16"/>
      <c r="R37" s="22"/>
      <c r="S37" s="22"/>
      <c r="V37" s="17"/>
      <c r="W37" s="17"/>
      <c r="X37" s="18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</row>
    <row r="38" spans="1:38" ht="16.5" customHeight="1">
      <c r="A38" s="23"/>
      <c r="B38" s="18"/>
      <c r="C38" s="18"/>
      <c r="D38" s="25"/>
      <c r="E38" s="27"/>
      <c r="F38" s="26"/>
      <c r="G38" s="26"/>
      <c r="H38" s="28"/>
      <c r="I38" s="30"/>
      <c r="J38" s="30"/>
      <c r="K38" s="64"/>
      <c r="L38" s="78"/>
      <c r="M38" s="79"/>
      <c r="N38" s="77"/>
      <c r="O38" s="77"/>
      <c r="P38" s="23"/>
      <c r="Q38" s="16"/>
      <c r="R38" s="22"/>
      <c r="S38" s="22"/>
      <c r="V38" s="17"/>
      <c r="W38" s="17"/>
      <c r="X38" s="18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</row>
    <row r="39" spans="1:38" ht="16.5" customHeight="1">
      <c r="A39" s="23"/>
      <c r="B39" s="18"/>
      <c r="C39" s="18"/>
      <c r="D39" s="25"/>
      <c r="E39" s="27"/>
      <c r="F39" s="26"/>
      <c r="G39" s="26"/>
      <c r="H39" s="28"/>
      <c r="I39" s="30"/>
      <c r="J39" s="30"/>
      <c r="K39" s="64"/>
      <c r="L39" s="78"/>
      <c r="M39" s="79"/>
      <c r="N39" s="77"/>
      <c r="O39" s="77"/>
      <c r="P39" s="23"/>
      <c r="Q39" s="16"/>
      <c r="R39" s="22"/>
      <c r="S39" s="22"/>
      <c r="V39" s="17"/>
      <c r="W39" s="17"/>
      <c r="X39" s="18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</row>
    <row r="40" spans="1:38" ht="16.5" customHeight="1">
      <c r="A40" s="23"/>
      <c r="B40" s="18"/>
      <c r="C40" s="18"/>
      <c r="D40" s="25"/>
      <c r="E40" s="27"/>
      <c r="F40" s="26"/>
      <c r="G40" s="26"/>
      <c r="H40" s="28"/>
      <c r="I40" s="30"/>
      <c r="J40" s="30"/>
      <c r="K40" s="64"/>
      <c r="L40" s="78"/>
      <c r="M40" s="79"/>
      <c r="N40" s="77"/>
      <c r="O40" s="77"/>
      <c r="P40" s="23"/>
      <c r="Q40" s="16"/>
      <c r="R40" s="22"/>
      <c r="S40" s="22"/>
      <c r="V40" s="17"/>
      <c r="W40" s="17"/>
      <c r="X40" s="18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</row>
    <row r="41" spans="1:38" ht="16.5" customHeight="1">
      <c r="A41" s="23"/>
      <c r="B41" s="18"/>
      <c r="C41" s="18"/>
      <c r="D41" s="25"/>
      <c r="E41" s="27"/>
      <c r="F41" s="26"/>
      <c r="G41" s="26"/>
      <c r="H41" s="28"/>
      <c r="I41" s="30"/>
      <c r="J41" s="30"/>
      <c r="K41" s="64"/>
      <c r="L41" s="78"/>
      <c r="M41" s="79"/>
      <c r="N41" s="77"/>
      <c r="O41" s="77"/>
      <c r="P41" s="23"/>
      <c r="Q41" s="16"/>
      <c r="R41" s="22"/>
      <c r="S41" s="22"/>
      <c r="V41" s="17"/>
      <c r="W41" s="17"/>
      <c r="X41" s="18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</row>
    <row r="44" spans="1:38" ht="17.25" customHeight="1">
      <c r="A44" s="80" t="s">
        <v>62</v>
      </c>
      <c r="B44" s="80"/>
      <c r="C44" s="80"/>
      <c r="D44" s="80"/>
      <c r="E44" s="81"/>
      <c r="F44" s="82"/>
      <c r="G44" s="81"/>
      <c r="H44" s="83" t="s">
        <v>63</v>
      </c>
      <c r="I44" s="83"/>
      <c r="J44" s="83"/>
      <c r="K44" s="83"/>
      <c r="L44" s="83"/>
      <c r="M44" s="83"/>
      <c r="N44" s="83"/>
      <c r="O44" s="35"/>
      <c r="P44" s="23"/>
      <c r="Q44" s="84"/>
      <c r="R44" s="22"/>
      <c r="S44" s="22"/>
      <c r="T44" s="17"/>
      <c r="U44" s="17"/>
      <c r="V44" s="17"/>
      <c r="W44" s="17"/>
      <c r="X44" s="18"/>
      <c r="Y44" s="17"/>
      <c r="Z44" s="17"/>
      <c r="AA44" s="17"/>
      <c r="AB44" s="17"/>
      <c r="AC44" s="17"/>
      <c r="AD44" s="17"/>
      <c r="AE44" s="17"/>
      <c r="AF44" s="17"/>
    </row>
  </sheetData>
  <dataConsolidate/>
  <mergeCells count="8">
    <mergeCell ref="A44:D44"/>
    <mergeCell ref="H44:N44"/>
    <mergeCell ref="A1:P1"/>
    <mergeCell ref="A2:N2"/>
    <mergeCell ref="A3:P3"/>
    <mergeCell ref="A4:D4"/>
    <mergeCell ref="J4:P4"/>
    <mergeCell ref="C6:J6"/>
  </mergeCells>
  <pageMargins left="0.39370078740157483" right="0.39370078740157483" top="0.39370078740157483" bottom="0.39370078740157483" header="0.51181102362204722" footer="0.39370078740157483"/>
  <pageSetup paperSize="9" orientation="portrait" r:id="rId1"/>
  <headerFooter alignWithMargins="0"/>
  <drawing r:id="rId2"/>
  <legacyDrawing r:id="rId3"/>
  <controls>
    <control shapeId="1027" r:id="rId4" name="CommandButton3"/>
    <control shapeId="1026" r:id="rId5" name="CommandButton2"/>
    <control shapeId="1025" r:id="rId6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500_02</vt:lpstr>
      <vt:lpstr>Women500_1</vt:lpstr>
      <vt:lpstr>'500_02'!Заголовки_для_печати</vt:lpstr>
      <vt:lpstr>'500_02'!Область_печати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2016-04-01T08:26:07Z</dcterms:created>
  <dcterms:modified xsi:type="dcterms:W3CDTF">2016-04-01T08:26:33Z</dcterms:modified>
</cp:coreProperties>
</file>