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3655" windowHeight="8925"/>
  </bookViews>
  <sheets>
    <sheet name="1000_22 (2)" sheetId="1" r:id="rId1"/>
  </sheets>
  <externalReferences>
    <externalReference r:id="rId2"/>
  </externalReferences>
  <definedNames>
    <definedName name="D_d1">[1]const!$C$4</definedName>
    <definedName name="D_d2">[1]const!$C$5</definedName>
    <definedName name="E" localSheetId="0">'1000_22 (2)'!#REF!</definedName>
    <definedName name="Men1000_2">#REF!</definedName>
    <definedName name="N_dev">[1]const!$C$8</definedName>
    <definedName name="N_sor1">[1]const!$C$1</definedName>
    <definedName name="N_sor2">[1]const!$C$2</definedName>
    <definedName name="N_un">[1]const!$C$7</definedName>
    <definedName name="Women1000_1" localSheetId="0">'1000_22 (2)'!#REF!</definedName>
    <definedName name="Women1000_2">#REF!</definedName>
    <definedName name="_xlnm.Print_Titles" localSheetId="0">'1000_22 (2)'!$2:$4</definedName>
    <definedName name="_xlnm.Print_Area" localSheetId="0">'1000_22 (2)'!$A$1:$P$33</definedName>
  </definedNames>
  <calcPr calcId="124519" fullCalcOnLoad="1"/>
</workbook>
</file>

<file path=xl/calcChain.xml><?xml version="1.0" encoding="utf-8"?>
<calcChain xmlns="http://schemas.openxmlformats.org/spreadsheetml/2006/main">
  <c r="L15" i="1"/>
  <c r="P15" s="1"/>
  <c r="L14"/>
  <c r="P14" s="1"/>
  <c r="L13"/>
  <c r="N14" s="1"/>
  <c r="L12"/>
  <c r="P12" s="1"/>
  <c r="L11"/>
  <c r="P11" s="1"/>
  <c r="N10"/>
  <c r="L10"/>
  <c r="P10" s="1"/>
  <c r="L9"/>
  <c r="P9" s="1"/>
  <c r="N8"/>
  <c r="L8"/>
  <c r="N12" s="1"/>
  <c r="L6"/>
  <c r="C6"/>
  <c r="J4"/>
  <c r="A3"/>
  <c r="A2"/>
  <c r="P8" l="1"/>
  <c r="N9"/>
  <c r="N11"/>
  <c r="N13"/>
  <c r="P13"/>
</calcChain>
</file>

<file path=xl/sharedStrings.xml><?xml version="1.0" encoding="utf-8"?>
<sst xmlns="http://schemas.openxmlformats.org/spreadsheetml/2006/main" count="68" uniqueCount="45">
  <si>
    <t>г.Коломна КЦ "Коломна"</t>
  </si>
  <si>
    <t>1.23,00</t>
  </si>
  <si>
    <t>1.17,50</t>
  </si>
  <si>
    <t>Место</t>
  </si>
  <si>
    <t>№</t>
  </si>
  <si>
    <t>Дорожка</t>
  </si>
  <si>
    <t>Фамилия, Имя</t>
  </si>
  <si>
    <t>возр.</t>
  </si>
  <si>
    <t>Разряд</t>
  </si>
  <si>
    <t>Регион</t>
  </si>
  <si>
    <t>Тренер</t>
  </si>
  <si>
    <t>Время</t>
  </si>
  <si>
    <t>Очки</t>
  </si>
  <si>
    <t>Отст.</t>
  </si>
  <si>
    <t>Вып.разр</t>
  </si>
  <si>
    <t>i</t>
  </si>
  <si>
    <t xml:space="preserve">Шипова Валерия </t>
  </si>
  <si>
    <t>ср</t>
  </si>
  <si>
    <t>КМС</t>
  </si>
  <si>
    <t>Санкт-Петербург</t>
  </si>
  <si>
    <t>o</t>
  </si>
  <si>
    <t xml:space="preserve">Мигова Софья </t>
  </si>
  <si>
    <t xml:space="preserve">Вашкене Анна </t>
  </si>
  <si>
    <t xml:space="preserve">Забродина Елизавета </t>
  </si>
  <si>
    <t>II разр.</t>
  </si>
  <si>
    <t>Комов А.В.</t>
  </si>
  <si>
    <t>Сидорок Елена</t>
  </si>
  <si>
    <t>I разр.</t>
  </si>
  <si>
    <t>Республика Беларусь</t>
  </si>
  <si>
    <t>Пятышина А.В.</t>
  </si>
  <si>
    <t>Красовская Анастасия</t>
  </si>
  <si>
    <t>ст</t>
  </si>
  <si>
    <t>Республика Беларусь (Минск)</t>
  </si>
  <si>
    <t>Лаговская Кристина</t>
  </si>
  <si>
    <t xml:space="preserve">Воробьева Евгения </t>
  </si>
  <si>
    <t>юн</t>
  </si>
  <si>
    <t>МС</t>
  </si>
  <si>
    <t>Начало: 16:55</t>
  </si>
  <si>
    <t>t льда: -6,3</t>
  </si>
  <si>
    <t>Окончание: 17:10</t>
  </si>
  <si>
    <t>t воздуха: +14,6</t>
  </si>
  <si>
    <t>влажность: 39 %</t>
  </si>
  <si>
    <t>Стартер: Е.Волнухин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</si>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</sst>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4">
    <numFmt numFmtId="164" formatCode="mm/ss.00"/>
    <numFmt numFmtId="165" formatCode="m/ss.00"/>
    <numFmt numFmtId="166" formatCode="0.000"/>
    <numFmt numFmtId="167" formatCode="00.00"/>
  </numFmts>
  <fonts count="14">
    <font>
      <sz val="10"/>
      <name val="Arial"/>
    </font>
    <font>
      <b/>
      <sz val="16"/>
      <name val="Monotype Corsiva"/>
      <family val="4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Monotype Corsiva"/>
      <family val="4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4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Fill="1" applyBorder="1" applyAlignment="1">
      <alignment horizontal="center" vertical="justify"/>
    </xf>
    <xf numFmtId="0" fontId="9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2" fillId="0" borderId="0" xfId="1" applyBorder="1" applyAlignment="1">
      <alignment wrapText="1"/>
    </xf>
    <xf numFmtId="0" fontId="3" fillId="0" borderId="2" xfId="1" applyFont="1" applyBorder="1" applyAlignment="1">
      <alignment horizontal="center" vertical="justify"/>
    </xf>
    <xf numFmtId="0" fontId="3" fillId="0" borderId="2" xfId="1" applyFont="1" applyFill="1" applyBorder="1" applyAlignment="1">
      <alignment horizontal="center" vertical="justify"/>
    </xf>
    <xf numFmtId="0" fontId="3" fillId="0" borderId="2" xfId="1" applyFont="1" applyFill="1" applyBorder="1" applyAlignment="1">
      <alignment horizontal="left" vertical="justify"/>
    </xf>
    <xf numFmtId="14" fontId="3" fillId="0" borderId="2" xfId="1" applyNumberFormat="1" applyFont="1" applyFill="1" applyBorder="1" applyAlignment="1">
      <alignment horizontal="center" vertical="justify"/>
    </xf>
    <xf numFmtId="0" fontId="3" fillId="0" borderId="2" xfId="1" applyFont="1" applyFill="1" applyBorder="1" applyAlignment="1">
      <alignment vertical="justify"/>
    </xf>
    <xf numFmtId="164" fontId="3" fillId="0" borderId="2" xfId="1" applyNumberFormat="1" applyFont="1" applyBorder="1" applyAlignment="1">
      <alignment vertical="justify"/>
    </xf>
    <xf numFmtId="165" fontId="7" fillId="0" borderId="3" xfId="0" applyNumberFormat="1" applyFont="1" applyBorder="1" applyAlignment="1">
      <alignment horizontal="center" vertical="justify"/>
    </xf>
    <xf numFmtId="166" fontId="3" fillId="0" borderId="3" xfId="0" applyNumberFormat="1" applyFont="1" applyBorder="1" applyAlignment="1">
      <alignment horizontal="center" vertical="justify"/>
    </xf>
    <xf numFmtId="167" fontId="3" fillId="0" borderId="4" xfId="0" applyNumberFormat="1" applyFont="1" applyBorder="1" applyAlignment="1">
      <alignment horizontal="center" vertical="justify" wrapText="1"/>
    </xf>
    <xf numFmtId="0" fontId="7" fillId="0" borderId="0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justify"/>
    </xf>
    <xf numFmtId="0" fontId="3" fillId="0" borderId="0" xfId="1" applyFont="1" applyBorder="1" applyAlignment="1">
      <alignment horizontal="center" vertical="justify"/>
    </xf>
    <xf numFmtId="0" fontId="3" fillId="0" borderId="0" xfId="1" applyFont="1" applyFill="1" applyBorder="1" applyAlignment="1">
      <alignment horizontal="left" vertical="justify"/>
    </xf>
    <xf numFmtId="14" fontId="3" fillId="0" borderId="0" xfId="1" applyNumberFormat="1" applyFont="1" applyFill="1" applyBorder="1" applyAlignment="1">
      <alignment horizontal="center" vertical="justify"/>
    </xf>
    <xf numFmtId="0" fontId="3" fillId="0" borderId="0" xfId="1" applyFont="1" applyFill="1" applyBorder="1" applyAlignment="1">
      <alignment vertical="justify"/>
    </xf>
    <xf numFmtId="164" fontId="3" fillId="0" borderId="0" xfId="1" applyNumberFormat="1" applyFont="1" applyBorder="1" applyAlignment="1">
      <alignment vertical="justify"/>
    </xf>
    <xf numFmtId="165" fontId="7" fillId="0" borderId="0" xfId="0" applyNumberFormat="1" applyFont="1" applyBorder="1" applyAlignment="1">
      <alignment horizontal="center" vertical="justify"/>
    </xf>
    <xf numFmtId="166" fontId="3" fillId="0" borderId="0" xfId="0" applyNumberFormat="1" applyFont="1" applyBorder="1" applyAlignment="1">
      <alignment horizontal="center" vertical="justify"/>
    </xf>
    <xf numFmtId="167" fontId="3" fillId="0" borderId="0" xfId="0" applyNumberFormat="1" applyFont="1" applyBorder="1" applyAlignment="1">
      <alignment horizontal="center" vertical="justify" wrapText="1"/>
    </xf>
    <xf numFmtId="0" fontId="3" fillId="0" borderId="0" xfId="0" applyFont="1" applyBorder="1" applyAlignment="1">
      <alignment horizontal="center" vertical="justify"/>
    </xf>
    <xf numFmtId="0" fontId="3" fillId="0" borderId="1" xfId="1" applyFont="1" applyBorder="1" applyAlignment="1">
      <alignment horizontal="center" vertical="justify"/>
    </xf>
    <xf numFmtId="0" fontId="3" fillId="0" borderId="1" xfId="1" applyFont="1" applyFill="1" applyBorder="1" applyAlignment="1">
      <alignment horizontal="center" vertical="justify"/>
    </xf>
    <xf numFmtId="0" fontId="3" fillId="0" borderId="1" xfId="1" applyFont="1" applyFill="1" applyBorder="1" applyAlignment="1">
      <alignment horizontal="left" vertical="justify"/>
    </xf>
    <xf numFmtId="14" fontId="3" fillId="0" borderId="1" xfId="1" applyNumberFormat="1" applyFont="1" applyFill="1" applyBorder="1" applyAlignment="1">
      <alignment horizontal="center" vertical="justify"/>
    </xf>
    <xf numFmtId="0" fontId="3" fillId="0" borderId="1" xfId="1" applyFont="1" applyFill="1" applyBorder="1" applyAlignment="1">
      <alignment vertical="justify"/>
    </xf>
    <xf numFmtId="164" fontId="3" fillId="0" borderId="1" xfId="1" applyNumberFormat="1" applyFont="1" applyBorder="1" applyAlignment="1">
      <alignment vertical="justify"/>
    </xf>
    <xf numFmtId="165" fontId="7" fillId="0" borderId="1" xfId="0" applyNumberFormat="1" applyFont="1" applyBorder="1" applyAlignment="1">
      <alignment horizontal="center" vertical="justify"/>
    </xf>
    <xf numFmtId="166" fontId="3" fillId="0" borderId="1" xfId="0" applyNumberFormat="1" applyFont="1" applyBorder="1" applyAlignment="1">
      <alignment horizontal="center" vertical="justify"/>
    </xf>
    <xf numFmtId="167" fontId="3" fillId="0" borderId="1" xfId="0" applyNumberFormat="1" applyFont="1" applyBorder="1" applyAlignment="1">
      <alignment horizontal="center" vertical="justify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justify"/>
    </xf>
    <xf numFmtId="0" fontId="3" fillId="0" borderId="1" xfId="1" applyFont="1" applyBorder="1" applyAlignment="1">
      <alignment vertical="justify"/>
    </xf>
    <xf numFmtId="165" fontId="7" fillId="0" borderId="1" xfId="1" applyNumberFormat="1" applyFont="1" applyBorder="1" applyAlignment="1">
      <alignment horizontal="left" vertical="justify"/>
    </xf>
    <xf numFmtId="166" fontId="3" fillId="0" borderId="1" xfId="1" applyNumberFormat="1" applyFont="1" applyBorder="1" applyAlignment="1">
      <alignment horizontal="left" vertical="justify"/>
    </xf>
    <xf numFmtId="167" fontId="3" fillId="0" borderId="1" xfId="1" applyNumberFormat="1" applyFont="1" applyBorder="1" applyAlignment="1">
      <alignment horizontal="left" vertical="justify" wrapText="1"/>
    </xf>
    <xf numFmtId="0" fontId="3" fillId="0" borderId="0" xfId="1" applyFont="1" applyBorder="1" applyAlignment="1">
      <alignment vertical="justify"/>
    </xf>
    <xf numFmtId="165" fontId="7" fillId="0" borderId="0" xfId="1" applyNumberFormat="1" applyFont="1" applyBorder="1" applyAlignment="1">
      <alignment horizontal="left" vertical="justify"/>
    </xf>
    <xf numFmtId="166" fontId="3" fillId="0" borderId="0" xfId="1" applyNumberFormat="1" applyFont="1" applyBorder="1" applyAlignment="1">
      <alignment horizontal="left" vertical="justify"/>
    </xf>
    <xf numFmtId="167" fontId="3" fillId="0" borderId="0" xfId="1" applyNumberFormat="1" applyFont="1" applyBorder="1" applyAlignment="1">
      <alignment horizontal="left" vertical="justify" wrapText="1"/>
    </xf>
    <xf numFmtId="0" fontId="3" fillId="0" borderId="0" xfId="0" applyFont="1"/>
    <xf numFmtId="0" fontId="11" fillId="0" borderId="0" xfId="0" applyFont="1"/>
    <xf numFmtId="0" fontId="12" fillId="0" borderId="0" xfId="0" applyFont="1" applyFill="1"/>
    <xf numFmtId="165" fontId="11" fillId="0" borderId="0" xfId="0" applyNumberFormat="1" applyFont="1"/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justify"/>
    </xf>
    <xf numFmtId="0" fontId="12" fillId="0" borderId="0" xfId="0" applyFont="1" applyFill="1" applyBorder="1" applyAlignment="1">
      <alignment horizontal="left" vertical="justify" wrapText="1"/>
    </xf>
    <xf numFmtId="14" fontId="12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0" fontId="11" fillId="0" borderId="0" xfId="0" applyFont="1" applyFill="1" applyBorder="1" applyAlignment="1">
      <alignment horizontal="center" vertical="justify"/>
    </xf>
    <xf numFmtId="0" fontId="11" fillId="0" borderId="0" xfId="0" applyFont="1" applyFill="1" applyBorder="1" applyAlignment="1">
      <alignment horizontal="left" vertical="justify" wrapText="1"/>
    </xf>
    <xf numFmtId="14" fontId="11" fillId="0" borderId="0" xfId="0" applyNumberFormat="1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horizontal="center" vertical="justify" wrapText="1"/>
    </xf>
    <xf numFmtId="0" fontId="11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vertical="justify"/>
    </xf>
    <xf numFmtId="164" fontId="3" fillId="0" borderId="0" xfId="0" applyNumberFormat="1" applyFont="1" applyBorder="1" applyAlignment="1">
      <alignment vertical="justify"/>
    </xf>
    <xf numFmtId="166" fontId="11" fillId="0" borderId="0" xfId="0" applyNumberFormat="1" applyFont="1" applyBorder="1" applyAlignment="1">
      <alignment horizontal="left" vertical="justify"/>
    </xf>
    <xf numFmtId="167" fontId="11" fillId="0" borderId="0" xfId="0" applyNumberFormat="1" applyFont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13" fillId="0" borderId="0" xfId="0" applyFont="1" applyFill="1" applyBorder="1" applyAlignment="1">
      <alignment horizontal="center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right" vertical="justify" wrapText="1"/>
    </xf>
    <xf numFmtId="0" fontId="3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566;1085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593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1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2</xdr:row>
      <xdr:rowOff>114300</xdr:rowOff>
    </xdr:from>
    <xdr:to>
      <xdr:col>15</xdr:col>
      <xdr:colOff>504825</xdr:colOff>
      <xdr:row>3</xdr:row>
      <xdr:rowOff>171450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704850"/>
          <a:ext cx="923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9525</xdr:rowOff>
    </xdr:from>
    <xdr:to>
      <xdr:col>2</xdr:col>
      <xdr:colOff>171450</xdr:colOff>
      <xdr:row>3</xdr:row>
      <xdr:rowOff>66675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19075"/>
          <a:ext cx="8572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75010</xdr:colOff>
      <xdr:row>0</xdr:row>
      <xdr:rowOff>183356</xdr:rowOff>
    </xdr:from>
    <xdr:to>
      <xdr:col>15</xdr:col>
      <xdr:colOff>513160</xdr:colOff>
      <xdr:row>2</xdr:row>
      <xdr:rowOff>41672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47110" y="183356"/>
          <a:ext cx="971550" cy="448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85;&#1077;%20&#1082;&#1086;&#1085;&#1082;&#1091;&#1088;&#1089;&#1072;/&#1056;&#1077;&#1079;&#1091;&#1083;&#1100;&#1090;&#1072;&#1090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1"/>
      <sheetName val="500_02"/>
      <sheetName val="1000_01"/>
      <sheetName val="1000_02"/>
      <sheetName val="500_21"/>
      <sheetName val="500_22"/>
      <sheetName val="1000_21"/>
      <sheetName val="1000_21 (2)"/>
      <sheetName val="1000_22"/>
      <sheetName val="1000_22 (2)"/>
      <sheetName val="cons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7">
          <cell r="C7" t="str">
            <v xml:space="preserve">Юноши </v>
          </cell>
        </row>
        <row r="8">
          <cell r="C8" t="str">
            <v>Девушки</v>
          </cell>
        </row>
        <row r="12">
          <cell r="C12" t="str">
            <v>3000 метров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>
    <tabColor rgb="FF7030A0"/>
  </sheetPr>
  <dimension ref="A1:AL33"/>
  <sheetViews>
    <sheetView tabSelected="1" view="pageBreakPreview" topLeftCell="A21" zoomScale="160" zoomScaleNormal="115" zoomScaleSheetLayoutView="160" workbookViewId="0">
      <selection activeCell="H13" sqref="H13"/>
    </sheetView>
  </sheetViews>
  <sheetFormatPr defaultRowHeight="12.75"/>
  <cols>
    <col min="1" max="1" width="5.5703125" style="2" customWidth="1"/>
    <col min="2" max="2" width="4.7109375" style="2" customWidth="1"/>
    <col min="3" max="3" width="5.28515625" style="2" customWidth="1"/>
    <col min="4" max="4" width="21.85546875" style="2" customWidth="1"/>
    <col min="5" max="5" width="7" style="2" customWidth="1"/>
    <col min="6" max="6" width="13.85546875" style="2" hidden="1" customWidth="1"/>
    <col min="7" max="7" width="7.42578125" style="2" customWidth="1"/>
    <col min="8" max="8" width="20.42578125" style="2" customWidth="1"/>
    <col min="9" max="9" width="24.42578125" style="2" hidden="1" customWidth="1"/>
    <col min="10" max="10" width="0.42578125" style="2" hidden="1" customWidth="1"/>
    <col min="11" max="11" width="0.7109375" style="2" hidden="1" customWidth="1"/>
    <col min="12" max="12" width="8.28515625" style="2" customWidth="1"/>
    <col min="13" max="13" width="0.85546875" style="2" hidden="1" customWidth="1"/>
    <col min="14" max="14" width="8" style="2" customWidth="1"/>
    <col min="15" max="15" width="6.140625" style="2" hidden="1" customWidth="1"/>
    <col min="16" max="16" width="7.85546875" style="2" customWidth="1"/>
    <col min="17" max="17" width="4.140625" style="2" customWidth="1"/>
    <col min="18" max="18" width="7.5703125" style="2" customWidth="1"/>
    <col min="19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8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8" ht="30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8" ht="30" customHeight="1">
      <c r="A3" s="3" t="str">
        <f>N_sor2</f>
        <v>"КОЛОМЕНСКИЙ ЛЕД"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38" ht="43.5" customHeight="1" thickBot="1">
      <c r="A4" s="4" t="s">
        <v>0</v>
      </c>
      <c r="B4" s="4"/>
      <c r="C4" s="4"/>
      <c r="D4" s="4"/>
      <c r="E4" s="5"/>
      <c r="F4" s="5"/>
      <c r="G4" s="5"/>
      <c r="H4" s="5"/>
      <c r="I4" s="5"/>
      <c r="J4" s="6" t="str">
        <f>D_d2</f>
        <v>02 апреля 2016 г.</v>
      </c>
      <c r="K4" s="7"/>
      <c r="L4" s="7"/>
      <c r="M4" s="7"/>
      <c r="N4" s="7"/>
      <c r="O4" s="7"/>
      <c r="P4" s="7"/>
    </row>
    <row r="5" spans="1:38" ht="19.149999999999999" customHeight="1" thickTop="1">
      <c r="A5" s="8"/>
      <c r="B5" s="8"/>
      <c r="C5" s="8"/>
      <c r="D5" s="8"/>
      <c r="E5" s="9"/>
      <c r="F5" s="9"/>
      <c r="G5" s="9"/>
      <c r="H5" s="9"/>
      <c r="I5" s="9"/>
      <c r="J5" s="10"/>
      <c r="K5" s="11"/>
      <c r="L5" s="11"/>
      <c r="M5" s="11"/>
      <c r="N5" s="11"/>
      <c r="O5" s="11"/>
      <c r="P5" s="11"/>
    </row>
    <row r="6" spans="1:38" ht="30.75" customHeight="1">
      <c r="B6" s="12"/>
      <c r="C6" s="13" t="str">
        <f>N_dev</f>
        <v>Девушки</v>
      </c>
      <c r="D6" s="13"/>
      <c r="E6" s="13"/>
      <c r="F6" s="13"/>
      <c r="G6" s="13"/>
      <c r="H6" s="13"/>
      <c r="I6" s="13"/>
      <c r="J6" s="13"/>
      <c r="K6" s="12"/>
      <c r="L6" s="14" t="str">
        <f>[1]const!C12</f>
        <v>3000 метров</v>
      </c>
      <c r="M6" s="12"/>
      <c r="N6" s="12"/>
      <c r="O6" s="12"/>
      <c r="P6" s="12"/>
      <c r="Q6" s="15"/>
      <c r="R6" s="2" t="s">
        <v>1</v>
      </c>
      <c r="S6" s="2" t="s">
        <v>2</v>
      </c>
      <c r="V6" s="16"/>
      <c r="W6" s="16"/>
      <c r="X6" s="17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8.75" customHeight="1" thickBot="1">
      <c r="A7" s="18" t="s">
        <v>3</v>
      </c>
      <c r="B7" s="18" t="s">
        <v>4</v>
      </c>
      <c r="C7" s="19" t="s">
        <v>5</v>
      </c>
      <c r="D7" s="18" t="s">
        <v>6</v>
      </c>
      <c r="E7" s="18" t="s">
        <v>7</v>
      </c>
      <c r="F7" s="18" t="s">
        <v>8</v>
      </c>
      <c r="G7" s="18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12</v>
      </c>
      <c r="N7" s="18" t="s">
        <v>13</v>
      </c>
      <c r="O7" s="18" t="s">
        <v>12</v>
      </c>
      <c r="P7" s="18" t="s">
        <v>14</v>
      </c>
      <c r="Q7" s="15"/>
      <c r="R7" s="20"/>
      <c r="S7" s="20"/>
      <c r="V7" s="16"/>
      <c r="W7" s="16"/>
      <c r="X7" s="17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15" customHeight="1" thickTop="1">
      <c r="A8" s="21">
        <v>1</v>
      </c>
      <c r="B8" s="22">
        <v>132</v>
      </c>
      <c r="C8" s="22" t="s">
        <v>15</v>
      </c>
      <c r="D8" s="23" t="s">
        <v>16</v>
      </c>
      <c r="E8" s="24" t="s">
        <v>17</v>
      </c>
      <c r="F8" s="24">
        <v>36897</v>
      </c>
      <c r="G8" s="22" t="s">
        <v>18</v>
      </c>
      <c r="H8" s="25" t="s">
        <v>19</v>
      </c>
      <c r="I8" s="23"/>
      <c r="J8" s="25"/>
      <c r="K8" s="26"/>
      <c r="L8" s="27">
        <f>(Q8*60+R8)/86400</f>
        <v>3.3369212962962962E-3</v>
      </c>
      <c r="M8" s="28"/>
      <c r="N8" s="29">
        <f>(L8-L$8)*86400</f>
        <v>0</v>
      </c>
      <c r="O8" s="30"/>
      <c r="P8" s="31" t="str">
        <f>IF(L8&lt;=272.9/86400,"МС",IF(L8&lt;=293.2/86400,"КМС",IF(L8&lt;=314.8/86400,"I разр.",IF(L8&lt;=336.4/86400,"II разр.",IF(L8&lt;=363.4/86400,"III разр.",IF(L8&lt;=395.8/86400,"I юн.",""))))))</f>
        <v>КМС</v>
      </c>
      <c r="Q8" s="15">
        <v>4</v>
      </c>
      <c r="R8" s="20">
        <v>48.31</v>
      </c>
      <c r="S8" s="20"/>
      <c r="V8" s="16"/>
      <c r="W8" s="16"/>
      <c r="X8" s="17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5" customHeight="1">
      <c r="A9" s="32">
        <v>2</v>
      </c>
      <c r="B9" s="17">
        <v>130</v>
      </c>
      <c r="C9" s="17" t="s">
        <v>20</v>
      </c>
      <c r="D9" s="33" t="s">
        <v>21</v>
      </c>
      <c r="E9" s="34" t="s">
        <v>17</v>
      </c>
      <c r="F9" s="34">
        <v>37176</v>
      </c>
      <c r="G9" s="17" t="s">
        <v>18</v>
      </c>
      <c r="H9" s="35" t="s">
        <v>19</v>
      </c>
      <c r="I9" s="33"/>
      <c r="J9" s="35"/>
      <c r="K9" s="36"/>
      <c r="L9" s="37">
        <f>(Q9*60+R9)/86400</f>
        <v>3.4428240740740738E-3</v>
      </c>
      <c r="M9" s="38"/>
      <c r="N9" s="39">
        <f t="shared" ref="N9:N12" si="0">(L9-L$8)*86400</f>
        <v>9.1499999999999915</v>
      </c>
      <c r="O9" s="30"/>
      <c r="P9" s="40" t="str">
        <f>IF(L9&lt;=272.9/86400,"МС",IF(L9&lt;=293.2/86400,"КМС",IF(L9&lt;=314.8/86400,"I разр.",IF(L9&lt;=336.4/86400,"II разр.",IF(L9&lt;=363.4/86400,"III разр.",IF(L9&lt;=395.8/86400,"I юн.",""))))))</f>
        <v>I разр.</v>
      </c>
      <c r="Q9" s="15">
        <v>4</v>
      </c>
      <c r="R9" s="20">
        <v>57.46</v>
      </c>
      <c r="S9" s="20"/>
      <c r="V9" s="16"/>
      <c r="W9" s="16"/>
      <c r="X9" s="17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15" customHeight="1">
      <c r="A10" s="32">
        <v>3</v>
      </c>
      <c r="B10" s="17">
        <v>129</v>
      </c>
      <c r="C10" s="17" t="s">
        <v>20</v>
      </c>
      <c r="D10" s="33" t="s">
        <v>22</v>
      </c>
      <c r="E10" s="34" t="s">
        <v>17</v>
      </c>
      <c r="F10" s="34">
        <v>36862</v>
      </c>
      <c r="G10" s="17" t="s">
        <v>18</v>
      </c>
      <c r="H10" s="35" t="s">
        <v>19</v>
      </c>
      <c r="I10" s="33"/>
      <c r="J10" s="35"/>
      <c r="K10" s="36"/>
      <c r="L10" s="37">
        <f>(Q10*60+R10)/86400</f>
        <v>3.4859953703703702E-3</v>
      </c>
      <c r="M10" s="38"/>
      <c r="N10" s="39">
        <f t="shared" si="0"/>
        <v>12.879999999999997</v>
      </c>
      <c r="O10" s="30"/>
      <c r="P10" s="40" t="str">
        <f>IF(L10&lt;=272.9/86400,"МС",IF(L10&lt;=293.2/86400,"КМС",IF(L10&lt;=314.8/86400,"I разр.",IF(L10&lt;=336.4/86400,"II разр.",IF(L10&lt;=363.4/86400,"III разр.",IF(L10&lt;=395.8/86400,"I юн.",""))))))</f>
        <v>I разр.</v>
      </c>
      <c r="Q10" s="15">
        <v>5</v>
      </c>
      <c r="R10" s="20">
        <v>1.19</v>
      </c>
      <c r="S10" s="20"/>
      <c r="V10" s="16"/>
      <c r="W10" s="16"/>
      <c r="X10" s="17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5" customHeight="1">
      <c r="A11" s="32">
        <v>4</v>
      </c>
      <c r="B11" s="17">
        <v>131</v>
      </c>
      <c r="C11" s="17" t="s">
        <v>15</v>
      </c>
      <c r="D11" s="33" t="s">
        <v>23</v>
      </c>
      <c r="E11" s="34" t="s">
        <v>17</v>
      </c>
      <c r="F11" s="34">
        <v>37315</v>
      </c>
      <c r="G11" s="17" t="s">
        <v>24</v>
      </c>
      <c r="H11" s="35" t="s">
        <v>19</v>
      </c>
      <c r="I11" s="33" t="s">
        <v>25</v>
      </c>
      <c r="J11" s="35"/>
      <c r="K11" s="36"/>
      <c r="L11" s="37">
        <f>(Q11*60+R11)/86400</f>
        <v>3.8401620370370373E-3</v>
      </c>
      <c r="M11" s="38"/>
      <c r="N11" s="39">
        <f t="shared" si="0"/>
        <v>43.48000000000004</v>
      </c>
      <c r="O11" s="30"/>
      <c r="P11" s="40" t="str">
        <f>IF(L11&lt;=272.9/86400,"МС",IF(L11&lt;=293.2/86400,"КМС",IF(L11&lt;=314.8/86400,"I разр.",IF(L11&lt;=336.4/86400,"II разр.",IF(L11&lt;=363.4/86400,"III разр.",IF(L11&lt;=395.8/86400,"I юн.",""))))))</f>
        <v>II разр.</v>
      </c>
      <c r="Q11" s="15">
        <v>5</v>
      </c>
      <c r="R11" s="20">
        <v>31.79</v>
      </c>
      <c r="S11" s="20"/>
      <c r="V11" s="16"/>
      <c r="W11" s="16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5" customHeight="1" thickBot="1">
      <c r="A12" s="41">
        <v>5</v>
      </c>
      <c r="B12" s="42">
        <v>128</v>
      </c>
      <c r="C12" s="42" t="s">
        <v>20</v>
      </c>
      <c r="D12" s="43" t="s">
        <v>26</v>
      </c>
      <c r="E12" s="44" t="s">
        <v>17</v>
      </c>
      <c r="F12" s="44">
        <v>36771</v>
      </c>
      <c r="G12" s="42" t="s">
        <v>27</v>
      </c>
      <c r="H12" s="45" t="s">
        <v>28</v>
      </c>
      <c r="I12" s="43" t="s">
        <v>29</v>
      </c>
      <c r="J12" s="45"/>
      <c r="K12" s="46"/>
      <c r="L12" s="47">
        <f>(Q12*60+R12)/86400</f>
        <v>3.9533564814814813E-3</v>
      </c>
      <c r="M12" s="48"/>
      <c r="N12" s="49">
        <f t="shared" si="0"/>
        <v>53.26</v>
      </c>
      <c r="O12" s="50"/>
      <c r="P12" s="51" t="str">
        <f>IF(L12&lt;=272.9/86400,"МС",IF(L12&lt;=293.2/86400,"КМС",IF(L12&lt;=314.8/86400,"I разр.",IF(L12&lt;=336.4/86400,"II разр.",IF(L12&lt;=363.4/86400,"III разр.",IF(L12&lt;=395.8/86400,"I юн.",""))))))</f>
        <v>III разр.</v>
      </c>
      <c r="Q12" s="15">
        <v>5</v>
      </c>
      <c r="R12" s="20">
        <v>41.57</v>
      </c>
      <c r="S12" s="20"/>
      <c r="V12" s="16"/>
      <c r="W12" s="16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ht="15" customHeight="1" thickTop="1">
      <c r="A13" s="32">
        <v>1</v>
      </c>
      <c r="B13" s="17">
        <v>142</v>
      </c>
      <c r="C13" s="17" t="s">
        <v>15</v>
      </c>
      <c r="D13" s="33" t="s">
        <v>30</v>
      </c>
      <c r="E13" s="34" t="s">
        <v>31</v>
      </c>
      <c r="F13" s="34">
        <v>36228</v>
      </c>
      <c r="G13" s="17" t="s">
        <v>27</v>
      </c>
      <c r="H13" s="35" t="s">
        <v>32</v>
      </c>
      <c r="I13" s="33"/>
      <c r="J13" s="35"/>
      <c r="K13" s="36"/>
      <c r="L13" s="37">
        <f>(Q13*60+R13)/86400</f>
        <v>3.8576388888888892E-3</v>
      </c>
      <c r="M13" s="38"/>
      <c r="N13" s="29">
        <f>(L13-L$13)*86400</f>
        <v>0</v>
      </c>
      <c r="O13" s="30"/>
      <c r="P13" s="40" t="str">
        <f>IF(L13&lt;=272.9/86400,"МС",IF(L13&lt;=293.2/86400,"КМС",IF(L13&lt;=314.8/86400,"I разр.",IF(L13&lt;=336.4/86400,"II разр.",IF(L13&lt;=363.4/86400,"III разр.",IF(L13&lt;=395.8/86400,"I юн.",""))))))</f>
        <v>II разр.</v>
      </c>
      <c r="Q13" s="15">
        <v>5</v>
      </c>
      <c r="R13" s="20">
        <v>33.299999999999997</v>
      </c>
      <c r="S13" s="20"/>
      <c r="V13" s="16"/>
      <c r="W13" s="16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ht="15" customHeight="1" thickBot="1">
      <c r="A14" s="41">
        <v>2</v>
      </c>
      <c r="B14" s="42">
        <v>141</v>
      </c>
      <c r="C14" s="42" t="s">
        <v>15</v>
      </c>
      <c r="D14" s="43" t="s">
        <v>33</v>
      </c>
      <c r="E14" s="44" t="s">
        <v>31</v>
      </c>
      <c r="F14" s="44">
        <v>36588</v>
      </c>
      <c r="G14" s="42" t="s">
        <v>27</v>
      </c>
      <c r="H14" s="45" t="s">
        <v>32</v>
      </c>
      <c r="I14" s="43"/>
      <c r="J14" s="45"/>
      <c r="K14" s="46"/>
      <c r="L14" s="47">
        <f>(Q14*60+R14)/86400</f>
        <v>3.9504629629629629E-3</v>
      </c>
      <c r="M14" s="48"/>
      <c r="N14" s="49">
        <f>(L14-L$13)*86400</f>
        <v>8.0199999999999694</v>
      </c>
      <c r="O14" s="50"/>
      <c r="P14" s="51" t="str">
        <f>IF(L14&lt;=272.9/86400,"МС",IF(L14&lt;=293.2/86400,"КМС",IF(L14&lt;=314.8/86400,"I разр.",IF(L14&lt;=336.4/86400,"II разр.",IF(L14&lt;=363.4/86400,"III разр.",IF(L14&lt;=395.8/86400,"I юн.",""))))))</f>
        <v>III разр.</v>
      </c>
      <c r="Q14" s="15">
        <v>5</v>
      </c>
      <c r="R14" s="20">
        <v>41.32</v>
      </c>
      <c r="S14" s="20"/>
      <c r="V14" s="16"/>
      <c r="W14" s="16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ht="15" customHeight="1" thickTop="1">
      <c r="A15" s="32">
        <v>1</v>
      </c>
      <c r="B15" s="17">
        <v>143</v>
      </c>
      <c r="C15" s="17" t="s">
        <v>20</v>
      </c>
      <c r="D15" s="33" t="s">
        <v>34</v>
      </c>
      <c r="E15" s="34" t="s">
        <v>35</v>
      </c>
      <c r="F15" s="34">
        <v>35886</v>
      </c>
      <c r="G15" s="17" t="s">
        <v>36</v>
      </c>
      <c r="H15" s="35" t="s">
        <v>28</v>
      </c>
      <c r="I15" s="33"/>
      <c r="J15" s="35"/>
      <c r="K15" s="36"/>
      <c r="L15" s="37">
        <f>(Q15*60+R15)/86400</f>
        <v>3.2513888888888892E-3</v>
      </c>
      <c r="M15" s="38"/>
      <c r="N15" s="29">
        <v>0</v>
      </c>
      <c r="O15" s="30"/>
      <c r="P15" s="40" t="str">
        <f>IF(L15&lt;=272.9/86400,"МС",IF(L15&lt;=293.2/86400,"КМС",IF(L15&lt;=314.8/86400,"I разр.",IF(L15&lt;=336.4/86400,"II разр.",IF(L15&lt;=363.4/86400,"III разр.",IF(L15&lt;=395.8/86400,"I юн.",""))))))</f>
        <v>КМС</v>
      </c>
      <c r="Q15" s="15">
        <v>4</v>
      </c>
      <c r="R15" s="20">
        <v>40.92</v>
      </c>
      <c r="S15" s="20"/>
      <c r="V15" s="16"/>
      <c r="W15" s="16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5.25" customHeight="1" thickBot="1">
      <c r="A16" s="41"/>
      <c r="B16" s="42"/>
      <c r="C16" s="42"/>
      <c r="D16" s="43"/>
      <c r="E16" s="44"/>
      <c r="F16" s="42"/>
      <c r="G16" s="42"/>
      <c r="H16" s="45"/>
      <c r="I16" s="42"/>
      <c r="J16" s="45"/>
      <c r="K16" s="52"/>
      <c r="L16" s="53"/>
      <c r="M16" s="54"/>
      <c r="N16" s="55"/>
      <c r="O16" s="55"/>
      <c r="P16" s="41"/>
      <c r="Q16" s="15"/>
      <c r="R16" s="20"/>
      <c r="S16" s="20"/>
      <c r="V16" s="16"/>
      <c r="W16" s="16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ht="13.5" customHeight="1" thickTop="1">
      <c r="A17" s="32"/>
      <c r="B17" s="17"/>
      <c r="C17" s="17"/>
      <c r="D17" s="33"/>
      <c r="E17" s="34"/>
      <c r="F17" s="17"/>
      <c r="G17" s="17"/>
      <c r="H17" s="35"/>
      <c r="I17" s="17"/>
      <c r="J17" s="35"/>
      <c r="K17" s="56"/>
      <c r="L17" s="57"/>
      <c r="M17" s="58"/>
      <c r="N17" s="59"/>
      <c r="O17" s="59"/>
      <c r="P17" s="32"/>
      <c r="Q17" s="15"/>
      <c r="R17" s="20"/>
      <c r="S17" s="20"/>
      <c r="V17" s="16"/>
      <c r="W17" s="16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s="60" customFormat="1" ht="14.25" customHeight="1">
      <c r="B18" s="61" t="s">
        <v>37</v>
      </c>
      <c r="C18" s="61"/>
      <c r="D18" s="62"/>
      <c r="E18" s="62"/>
      <c r="F18" s="62"/>
      <c r="G18" s="63"/>
      <c r="H18" s="63"/>
      <c r="L18" s="63" t="s">
        <v>38</v>
      </c>
      <c r="M18" s="61"/>
      <c r="N18" s="61"/>
      <c r="O18" s="61"/>
      <c r="P18" s="64"/>
    </row>
    <row r="19" spans="1:38" s="60" customFormat="1" ht="14.25" customHeight="1">
      <c r="B19" s="61" t="s">
        <v>39</v>
      </c>
      <c r="C19" s="61"/>
      <c r="D19" s="65"/>
      <c r="E19" s="66"/>
      <c r="F19" s="67"/>
      <c r="G19" s="63"/>
      <c r="H19" s="63"/>
      <c r="I19" s="68"/>
      <c r="L19" s="63" t="s">
        <v>40</v>
      </c>
      <c r="M19" s="61"/>
      <c r="N19" s="61"/>
      <c r="O19" s="61"/>
      <c r="P19" s="64"/>
    </row>
    <row r="20" spans="1:38" s="60" customFormat="1" ht="14.25" customHeight="1">
      <c r="A20" s="40"/>
      <c r="B20" s="69"/>
      <c r="C20" s="69"/>
      <c r="D20" s="70"/>
      <c r="E20" s="71"/>
      <c r="F20" s="72"/>
      <c r="G20" s="72"/>
      <c r="H20" s="73"/>
      <c r="I20" s="74"/>
      <c r="J20" s="74"/>
      <c r="K20" s="75"/>
      <c r="L20" s="63" t="s">
        <v>41</v>
      </c>
      <c r="M20" s="76"/>
      <c r="N20" s="77"/>
      <c r="O20" s="77"/>
      <c r="P20" s="40"/>
      <c r="Q20" s="78"/>
      <c r="R20" s="79"/>
      <c r="S20" s="79"/>
      <c r="V20" s="80"/>
      <c r="W20" s="80"/>
      <c r="X20" s="81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</row>
    <row r="21" spans="1:38" s="60" customFormat="1" ht="14.25" customHeight="1">
      <c r="A21" s="40"/>
      <c r="B21" s="69"/>
      <c r="C21" s="69"/>
      <c r="D21" s="70"/>
      <c r="E21" s="71"/>
      <c r="F21" s="72"/>
      <c r="G21" s="72"/>
      <c r="H21" s="73"/>
      <c r="I21" s="74"/>
      <c r="J21" s="74"/>
      <c r="K21" s="75"/>
      <c r="L21" s="63"/>
      <c r="M21" s="76"/>
      <c r="N21" s="77"/>
      <c r="O21" s="77"/>
      <c r="P21" s="40"/>
      <c r="Q21" s="78"/>
      <c r="R21" s="79"/>
      <c r="S21" s="79"/>
      <c r="V21" s="80"/>
      <c r="W21" s="80"/>
      <c r="X21" s="81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</row>
    <row r="22" spans="1:38" s="60" customFormat="1" ht="14.25" customHeight="1">
      <c r="A22" s="40"/>
      <c r="B22" s="69"/>
      <c r="C22" s="69"/>
      <c r="D22" s="70"/>
      <c r="E22" s="71"/>
      <c r="F22" s="72"/>
      <c r="G22" s="72"/>
      <c r="H22" s="73"/>
      <c r="I22" s="74"/>
      <c r="J22" s="74"/>
      <c r="K22" s="75"/>
      <c r="L22" s="63"/>
      <c r="M22" s="76"/>
      <c r="N22" s="77"/>
      <c r="O22" s="77"/>
      <c r="P22" s="40"/>
      <c r="Q22" s="78"/>
      <c r="R22" s="79"/>
      <c r="S22" s="79"/>
      <c r="V22" s="80"/>
      <c r="W22" s="80"/>
      <c r="X22" s="81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</row>
    <row r="23" spans="1:38" s="60" customFormat="1">
      <c r="B23" s="61" t="s">
        <v>42</v>
      </c>
    </row>
    <row r="24" spans="1:38" ht="21.6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5" spans="1:38" ht="21.6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38" ht="21.6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</row>
    <row r="27" spans="1:38" ht="21.6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38" ht="21.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</row>
    <row r="29" spans="1:38" ht="9.75" customHeight="1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</row>
    <row r="30" spans="1:38" ht="9.7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</row>
    <row r="31" spans="1:38" s="60" customFormat="1"/>
    <row r="32" spans="1:38" s="60" customFormat="1"/>
    <row r="33" spans="1:32" s="60" customFormat="1" ht="17.25" customHeight="1">
      <c r="A33" s="82" t="s">
        <v>43</v>
      </c>
      <c r="B33" s="82"/>
      <c r="C33" s="82"/>
      <c r="D33" s="82"/>
      <c r="E33" s="83"/>
      <c r="F33" s="84"/>
      <c r="G33" s="83"/>
      <c r="H33" s="85" t="s">
        <v>44</v>
      </c>
      <c r="I33" s="85"/>
      <c r="J33" s="85"/>
      <c r="K33" s="85"/>
      <c r="L33" s="85"/>
      <c r="M33" s="85"/>
      <c r="N33" s="85"/>
      <c r="O33" s="85"/>
      <c r="P33" s="40"/>
      <c r="Q33" s="86"/>
      <c r="R33" s="79"/>
      <c r="S33" s="79"/>
      <c r="T33" s="80"/>
      <c r="U33" s="80"/>
      <c r="V33" s="80"/>
      <c r="W33" s="80"/>
      <c r="X33" s="81"/>
      <c r="Y33" s="80"/>
      <c r="Z33" s="80"/>
      <c r="AA33" s="80"/>
      <c r="AB33" s="80"/>
      <c r="AC33" s="80"/>
      <c r="AD33" s="80"/>
      <c r="AE33" s="80"/>
      <c r="AF33" s="80"/>
    </row>
  </sheetData>
  <dataConsolidate/>
  <mergeCells count="8">
    <mergeCell ref="A33:D33"/>
    <mergeCell ref="H33:O33"/>
    <mergeCell ref="A1:P1"/>
    <mergeCell ref="A2:P2"/>
    <mergeCell ref="A3:P3"/>
    <mergeCell ref="A4:D4"/>
    <mergeCell ref="J4:P4"/>
    <mergeCell ref="C6:J6"/>
  </mergeCells>
  <pageMargins left="0.39370078740157483" right="0.39370078740157483" top="0.39370078740157483" bottom="0.39370078740157483" header="0.51181102362204722" footer="0.39370078740157483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1000_22 (2)</vt:lpstr>
      <vt:lpstr>'1000_22 (2)'!Заголовки_для_печати</vt:lpstr>
      <vt:lpstr>'1000_22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2016-04-02T14:25:29Z</dcterms:created>
  <dcterms:modified xsi:type="dcterms:W3CDTF">2016-04-02T14:25:40Z</dcterms:modified>
</cp:coreProperties>
</file>