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1000_02" sheetId="1" r:id="rId1"/>
  </sheets>
  <externalReferences>
    <externalReference r:id="rId2"/>
  </externalReferences>
  <definedNames>
    <definedName name="D_d1">[1]const!$C$4</definedName>
    <definedName name="D_d2">[1]const!$C$5</definedName>
    <definedName name="E" localSheetId="0">'1000_02'!#REF!</definedName>
    <definedName name="N_sor1">[1]const!$C$1</definedName>
    <definedName name="N_sor2">[1]const!$C$2</definedName>
    <definedName name="Women1000_1">'1000_02'!$B$8:$B$21</definedName>
    <definedName name="_xlnm.Print_Titles" localSheetId="0">'1000_02'!$2:$4</definedName>
    <definedName name="_xlnm.Print_Area" localSheetId="0">'1000_02'!$A$1:$O$35</definedName>
  </definedNames>
  <calcPr calcId="124519" fullCalcOnLoad="1"/>
</workbook>
</file>

<file path=xl/calcChain.xml><?xml version="1.0" encoding="utf-8"?>
<calcChain xmlns="http://schemas.openxmlformats.org/spreadsheetml/2006/main">
  <c r="L20" i="1"/>
  <c r="N20" s="1"/>
  <c r="L19"/>
  <c r="N19" s="1"/>
  <c r="L18"/>
  <c r="N18" s="1"/>
  <c r="L17"/>
  <c r="N17" s="1"/>
  <c r="L16"/>
  <c r="N16" s="1"/>
  <c r="L15"/>
  <c r="N15" s="1"/>
  <c r="L14"/>
  <c r="N14" s="1"/>
  <c r="L13"/>
  <c r="N13" s="1"/>
  <c r="L12"/>
  <c r="N12" s="1"/>
  <c r="L11"/>
  <c r="N11" s="1"/>
  <c r="L10"/>
  <c r="N10" s="1"/>
  <c r="L9"/>
  <c r="N9" s="1"/>
  <c r="L8"/>
  <c r="N8" s="1"/>
  <c r="L6"/>
  <c r="H4"/>
  <c r="A3"/>
  <c r="A2"/>
</calcChain>
</file>

<file path=xl/sharedStrings.xml><?xml version="1.0" encoding="utf-8"?>
<sst xmlns="http://schemas.openxmlformats.org/spreadsheetml/2006/main" count="68" uniqueCount="52">
  <si>
    <t>г.Коломна КЦ "Коломна"</t>
  </si>
  <si>
    <t>Женщины</t>
  </si>
  <si>
    <t>1.23,00</t>
  </si>
  <si>
    <t>1.17,50</t>
  </si>
  <si>
    <t>Место</t>
  </si>
  <si>
    <t>№</t>
  </si>
  <si>
    <t>Дорожка</t>
  </si>
  <si>
    <t>Фамилия, Имя</t>
  </si>
  <si>
    <t>Возр.группа</t>
  </si>
  <si>
    <t>Разряд</t>
  </si>
  <si>
    <t>Город</t>
  </si>
  <si>
    <t>Регион</t>
  </si>
  <si>
    <t>Тренер</t>
  </si>
  <si>
    <t>Время</t>
  </si>
  <si>
    <t>Очки</t>
  </si>
  <si>
    <t>Отст.</t>
  </si>
  <si>
    <t>Вып.разр</t>
  </si>
  <si>
    <t>i</t>
  </si>
  <si>
    <t>Комарова Алина</t>
  </si>
  <si>
    <t>Украина</t>
  </si>
  <si>
    <t>Мирский Л.Д.</t>
  </si>
  <si>
    <t>o</t>
  </si>
  <si>
    <t>Ульянычева Галина</t>
  </si>
  <si>
    <t>Дзержинск</t>
  </si>
  <si>
    <t>Макарова Ольга</t>
  </si>
  <si>
    <t>Челябинск</t>
  </si>
  <si>
    <t>Турковская Марина</t>
  </si>
  <si>
    <t>Артеменко Ольга</t>
  </si>
  <si>
    <t>Омск</t>
  </si>
  <si>
    <t>Епанешникова Татьяна</t>
  </si>
  <si>
    <t>Екатеринбург</t>
  </si>
  <si>
    <t>Филимонова Людмила</t>
  </si>
  <si>
    <t>Коломна</t>
  </si>
  <si>
    <t>Безрядина Инна</t>
  </si>
  <si>
    <t>Ангарск</t>
  </si>
  <si>
    <t>Ведерникова Е.А., Чугунова Н.В.</t>
  </si>
  <si>
    <t>Успенская Надежда</t>
  </si>
  <si>
    <t>Кулик Елена</t>
  </si>
  <si>
    <t>Магнитогорск</t>
  </si>
  <si>
    <t>Крылова Елена</t>
  </si>
  <si>
    <t>Мончегорск</t>
  </si>
  <si>
    <t>Даньшина Александра</t>
  </si>
  <si>
    <t>Гатчина</t>
  </si>
  <si>
    <t>Чулкова Евгения</t>
  </si>
  <si>
    <t>Начало: 11:55</t>
  </si>
  <si>
    <t>t льда: -6,3</t>
  </si>
  <si>
    <t>Окончание: 12:10</t>
  </si>
  <si>
    <r>
      <t>t воздуха: +14,6</t>
    </r>
    <r>
      <rPr>
        <sz val="10"/>
        <rFont val="Calibri"/>
        <family val="2"/>
        <charset val="204"/>
      </rPr>
      <t>ᵒ</t>
    </r>
  </si>
  <si>
    <t>влажность: 39 %</t>
  </si>
  <si>
    <t>Стартер: Е.Волнухин</t>
  </si>
  <si>
    <t>Главный судья соревнований</t>
  </si>
  <si>
    <t>И.В. Исаенко</t>
  </si>
</sst>
</file>

<file path=xl/styles.xml><?xml version="1.0" encoding="utf-8"?>
<styleSheet xmlns="http://schemas.openxmlformats.org/spreadsheetml/2006/main">
  <numFmts count="4">
    <numFmt numFmtId="164" formatCode="m/ss.00"/>
    <numFmt numFmtId="165" formatCode="0.000"/>
    <numFmt numFmtId="166" formatCode="00.00"/>
    <numFmt numFmtId="167" formatCode="mm/ss.00"/>
  </numFmts>
  <fonts count="16">
    <font>
      <sz val="10"/>
      <name val="Arial"/>
    </font>
    <font>
      <b/>
      <sz val="16"/>
      <name val="Monotype Corsiva"/>
      <family val="4"/>
      <charset val="204"/>
    </font>
    <font>
      <sz val="10"/>
      <name val="Times New Roman"/>
      <family val="1"/>
      <charset val="204"/>
    </font>
    <font>
      <b/>
      <sz val="17"/>
      <name val="Franklin Gothic Medium Cond"/>
      <family val="2"/>
      <charset val="204"/>
    </font>
    <font>
      <b/>
      <sz val="18"/>
      <name val="Bookman Old Style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right"/>
    </xf>
    <xf numFmtId="14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justify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0" fillId="0" borderId="0" xfId="0" applyBorder="1" applyAlignment="1">
      <alignment wrapText="1"/>
    </xf>
    <xf numFmtId="0" fontId="2" fillId="0" borderId="2" xfId="0" applyFont="1" applyBorder="1" applyAlignment="1">
      <alignment horizontal="center" vertical="justify"/>
    </xf>
    <xf numFmtId="0" fontId="2" fillId="0" borderId="2" xfId="0" applyFont="1" applyFill="1" applyBorder="1" applyAlignment="1">
      <alignment horizontal="center" vertical="justify"/>
    </xf>
    <xf numFmtId="0" fontId="2" fillId="0" borderId="2" xfId="0" applyFont="1" applyFill="1" applyBorder="1" applyAlignment="1">
      <alignment horizontal="left" vertical="justify"/>
    </xf>
    <xf numFmtId="14" fontId="2" fillId="0" borderId="2" xfId="0" applyNumberFormat="1" applyFont="1" applyFill="1" applyBorder="1" applyAlignment="1">
      <alignment horizontal="center" vertical="justify"/>
    </xf>
    <xf numFmtId="0" fontId="2" fillId="0" borderId="2" xfId="0" applyFont="1" applyFill="1" applyBorder="1" applyAlignment="1">
      <alignment vertical="justify"/>
    </xf>
    <xf numFmtId="0" fontId="2" fillId="0" borderId="2" xfId="0" applyFont="1" applyBorder="1" applyAlignment="1">
      <alignment vertical="justify"/>
    </xf>
    <xf numFmtId="164" fontId="7" fillId="0" borderId="2" xfId="0" applyNumberFormat="1" applyFont="1" applyBorder="1" applyAlignment="1">
      <alignment horizontal="left" vertical="justify"/>
    </xf>
    <xf numFmtId="165" fontId="2" fillId="0" borderId="2" xfId="0" applyNumberFormat="1" applyFont="1" applyBorder="1" applyAlignment="1">
      <alignment horizontal="left" vertical="justify"/>
    </xf>
    <xf numFmtId="166" fontId="2" fillId="0" borderId="2" xfId="0" applyNumberFormat="1" applyFont="1" applyBorder="1" applyAlignment="1">
      <alignment horizontal="left" vertical="justify" wrapText="1"/>
    </xf>
    <xf numFmtId="0" fontId="7" fillId="0" borderId="0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justify"/>
    </xf>
    <xf numFmtId="167" fontId="2" fillId="0" borderId="2" xfId="0" applyNumberFormat="1" applyFont="1" applyBorder="1" applyAlignment="1">
      <alignment vertical="justify"/>
    </xf>
    <xf numFmtId="0" fontId="2" fillId="0" borderId="0" xfId="0" applyFont="1" applyBorder="1" applyAlignment="1">
      <alignment horizontal="center" vertical="justify"/>
    </xf>
    <xf numFmtId="0" fontId="2" fillId="0" borderId="0" xfId="0" applyFont="1" applyFill="1" applyBorder="1" applyAlignment="1">
      <alignment horizontal="left" vertical="justify"/>
    </xf>
    <xf numFmtId="14" fontId="2" fillId="0" borderId="0" xfId="0" applyNumberFormat="1" applyFont="1" applyFill="1" applyBorder="1" applyAlignment="1">
      <alignment horizontal="center" vertical="justify"/>
    </xf>
    <xf numFmtId="0" fontId="2" fillId="0" borderId="0" xfId="0" applyFont="1" applyFill="1" applyBorder="1" applyAlignment="1">
      <alignment vertical="justify"/>
    </xf>
    <xf numFmtId="0" fontId="2" fillId="0" borderId="0" xfId="0" applyFont="1" applyBorder="1" applyAlignment="1">
      <alignment vertical="justify"/>
    </xf>
    <xf numFmtId="164" fontId="7" fillId="0" borderId="0" xfId="0" applyNumberFormat="1" applyFont="1" applyBorder="1" applyAlignment="1">
      <alignment horizontal="left" vertical="justify"/>
    </xf>
    <xf numFmtId="165" fontId="2" fillId="0" borderId="0" xfId="0" applyNumberFormat="1" applyFont="1" applyBorder="1" applyAlignment="1">
      <alignment horizontal="left" vertical="justify"/>
    </xf>
    <xf numFmtId="166" fontId="2" fillId="0" borderId="0" xfId="0" applyNumberFormat="1" applyFont="1" applyBorder="1" applyAlignment="1">
      <alignment horizontal="left" vertical="justify" wrapText="1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horizontal="left" vertical="justify"/>
    </xf>
    <xf numFmtId="14" fontId="2" fillId="0" borderId="1" xfId="0" applyNumberFormat="1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vertical="justify"/>
    </xf>
    <xf numFmtId="167" fontId="2" fillId="0" borderId="1" xfId="0" applyNumberFormat="1" applyFont="1" applyBorder="1" applyAlignment="1">
      <alignment vertical="justify"/>
    </xf>
    <xf numFmtId="164" fontId="7" fillId="0" borderId="1" xfId="0" applyNumberFormat="1" applyFont="1" applyBorder="1" applyAlignment="1">
      <alignment horizontal="left" vertical="justify"/>
    </xf>
    <xf numFmtId="165" fontId="2" fillId="0" borderId="1" xfId="0" applyNumberFormat="1" applyFont="1" applyBorder="1" applyAlignment="1">
      <alignment horizontal="left" vertical="justify"/>
    </xf>
    <xf numFmtId="166" fontId="2" fillId="0" borderId="1" xfId="0" applyNumberFormat="1" applyFont="1" applyBorder="1" applyAlignment="1">
      <alignment horizontal="left" vertical="justify" wrapText="1"/>
    </xf>
    <xf numFmtId="167" fontId="2" fillId="0" borderId="0" xfId="0" applyNumberFormat="1" applyFont="1" applyBorder="1" applyAlignment="1">
      <alignment vertical="justify"/>
    </xf>
    <xf numFmtId="0" fontId="2" fillId="0" borderId="0" xfId="0" applyFont="1" applyFill="1" applyBorder="1" applyAlignment="1">
      <alignment horizontal="left" vertical="justify" wrapText="1"/>
    </xf>
    <xf numFmtId="14" fontId="2" fillId="0" borderId="0" xfId="0" applyNumberFormat="1" applyFont="1" applyFill="1" applyBorder="1" applyAlignment="1">
      <alignment horizontal="center" vertical="justify" wrapText="1"/>
    </xf>
    <xf numFmtId="0" fontId="2" fillId="0" borderId="0" xfId="0" applyFont="1" applyFill="1" applyBorder="1" applyAlignment="1">
      <alignment horizontal="center" vertical="justify" wrapText="1"/>
    </xf>
    <xf numFmtId="0" fontId="2" fillId="0" borderId="0" xfId="0" applyFont="1" applyFill="1" applyBorder="1" applyAlignment="1">
      <alignment vertical="justify" wrapText="1"/>
    </xf>
    <xf numFmtId="164" fontId="2" fillId="0" borderId="0" xfId="0" applyNumberFormat="1" applyFont="1" applyBorder="1" applyAlignment="1">
      <alignment horizontal="left" vertical="justify"/>
    </xf>
    <xf numFmtId="0" fontId="11" fillId="0" borderId="0" xfId="0" applyFont="1"/>
    <xf numFmtId="0" fontId="12" fillId="0" borderId="0" xfId="0" applyFont="1" applyFill="1"/>
    <xf numFmtId="164" fontId="11" fillId="0" borderId="0" xfId="0" applyNumberFormat="1" applyFont="1"/>
    <xf numFmtId="0" fontId="2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justify"/>
    </xf>
    <xf numFmtId="0" fontId="12" fillId="0" borderId="0" xfId="0" applyFont="1" applyFill="1" applyBorder="1" applyAlignment="1">
      <alignment horizontal="left" vertical="justify" wrapText="1"/>
    </xf>
    <xf numFmtId="14" fontId="12" fillId="0" borderId="0" xfId="0" applyNumberFormat="1" applyFont="1" applyFill="1" applyBorder="1" applyAlignment="1">
      <alignment horizontal="center" vertical="justify" wrapText="1"/>
    </xf>
    <xf numFmtId="0" fontId="11" fillId="0" borderId="0" xfId="0" applyFont="1" applyFill="1" applyBorder="1" applyAlignment="1">
      <alignment horizontal="center" vertical="justify"/>
    </xf>
    <xf numFmtId="0" fontId="11" fillId="0" borderId="0" xfId="0" applyFont="1" applyFill="1" applyBorder="1" applyAlignment="1">
      <alignment horizontal="left" vertical="justify" wrapText="1"/>
    </xf>
    <xf numFmtId="14" fontId="11" fillId="0" borderId="0" xfId="0" applyNumberFormat="1" applyFont="1" applyFill="1" applyBorder="1" applyAlignment="1">
      <alignment horizontal="center" vertical="justify" wrapText="1"/>
    </xf>
    <xf numFmtId="0" fontId="11" fillId="0" borderId="0" xfId="0" applyFont="1" applyFill="1" applyBorder="1" applyAlignment="1">
      <alignment horizontal="center" vertical="justify" wrapText="1"/>
    </xf>
    <xf numFmtId="165" fontId="11" fillId="0" borderId="0" xfId="0" applyNumberFormat="1" applyFont="1" applyBorder="1" applyAlignment="1">
      <alignment horizontal="left" vertical="justify"/>
    </xf>
    <xf numFmtId="166" fontId="11" fillId="0" borderId="0" xfId="0" applyNumberFormat="1" applyFont="1" applyBorder="1" applyAlignment="1">
      <alignment horizontal="left" vertical="justify" wrapText="1"/>
    </xf>
    <xf numFmtId="0" fontId="5" fillId="0" borderId="0" xfId="0" applyFont="1" applyBorder="1" applyAlignment="1">
      <alignment horizontal="center" vertical="justify"/>
    </xf>
    <xf numFmtId="0" fontId="14" fillId="0" borderId="0" xfId="0" applyFont="1" applyFill="1" applyBorder="1" applyAlignment="1">
      <alignment horizontal="center" vertical="justify" wrapText="1"/>
    </xf>
    <xf numFmtId="14" fontId="14" fillId="0" borderId="0" xfId="0" applyNumberFormat="1" applyFont="1" applyFill="1" applyBorder="1" applyAlignment="1">
      <alignment horizontal="center" vertical="justify" wrapText="1"/>
    </xf>
    <xf numFmtId="0" fontId="8" fillId="0" borderId="0" xfId="0" applyFont="1" applyFill="1" applyBorder="1" applyAlignment="1">
      <alignment horizontal="center" vertical="justify" wrapText="1"/>
    </xf>
    <xf numFmtId="0" fontId="2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619;1085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672;100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99;979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184545</xdr:colOff>
      <xdr:row>1</xdr:row>
      <xdr:rowOff>444102</xdr:rowOff>
    </xdr:from>
    <xdr:to>
      <xdr:col>13</xdr:col>
      <xdr:colOff>509586</xdr:colOff>
      <xdr:row>2</xdr:row>
      <xdr:rowOff>384908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75670" y="577452"/>
          <a:ext cx="991791" cy="4551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41672</xdr:rowOff>
    </xdr:from>
    <xdr:to>
      <xdr:col>1</xdr:col>
      <xdr:colOff>369094</xdr:colOff>
      <xdr:row>2</xdr:row>
      <xdr:rowOff>282346</xdr:rowOff>
    </xdr:to>
    <xdr:pic>
      <xdr:nvPicPr>
        <xdr:cNvPr id="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022"/>
          <a:ext cx="807244" cy="755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247365</xdr:colOff>
      <xdr:row>0</xdr:row>
      <xdr:rowOff>39291</xdr:rowOff>
    </xdr:from>
    <xdr:to>
      <xdr:col>13</xdr:col>
      <xdr:colOff>535783</xdr:colOff>
      <xdr:row>1</xdr:row>
      <xdr:rowOff>345281</xdr:rowOff>
    </xdr:to>
    <xdr:pic>
      <xdr:nvPicPr>
        <xdr:cNvPr id="4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438490" y="39291"/>
          <a:ext cx="955168" cy="43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1.03.%20-%2003.04.2016%20%20&#1075;.%20-%20&#1042;&#1089;&#1077;&#1088;&#1086;&#1089;.&#1089;&#1086;&#1088;&#1077;&#1074;..%20&#1050;&#1086;&#1083;&#1086;&#1084;&#1077;&#1085;&#1089;&#1082;&#1080;&#1081;%20&#1051;&#1077;&#1076;/&#1042;&#1045;&#1058;&#1045;&#1056;&#1040;&#1053;&#1067;/&#1056;&#1077;&#1079;&#1091;&#1083;&#1100;&#1090;&#1072;&#1090;&#1099;%20&#1074;&#1077;&#1090;&#1077;&#1088;&#1072;&#1085;&#10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2"/>
      <sheetName val="500_01"/>
      <sheetName val="1000_01"/>
      <sheetName val="1000_02"/>
      <sheetName val="1000_02 (2)"/>
      <sheetName val="1000_01 (2)"/>
      <sheetName val="500_21"/>
      <sheetName val="500_21 (2)"/>
      <sheetName val="500_22"/>
      <sheetName val="1000_21"/>
      <sheetName val="1000_22"/>
      <sheetName val="1000_21 (2)"/>
      <sheetName val="1000_22 (2)"/>
      <sheetName val="1000_21 (3)"/>
      <sheetName val="co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 t="str">
            <v>Всероссийские соревнования по конькобежному спорту</v>
          </cell>
        </row>
        <row r="2">
          <cell r="C2" t="str">
            <v>"КОЛОМЕНСКИЙ ЛЕД"</v>
          </cell>
        </row>
        <row r="4">
          <cell r="C4" t="str">
            <v>01 апреля 2016 г.</v>
          </cell>
        </row>
        <row r="5">
          <cell r="C5" t="str">
            <v>02 апреля 2016 г.</v>
          </cell>
        </row>
        <row r="10">
          <cell r="C10" t="str">
            <v>1500 метров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tabColor rgb="FFFFFF00"/>
  </sheetPr>
  <dimension ref="A1:AL35"/>
  <sheetViews>
    <sheetView tabSelected="1" view="pageBreakPreview" topLeftCell="A16" zoomScale="160" zoomScaleSheetLayoutView="160" workbookViewId="0">
      <selection activeCell="D23" sqref="D23"/>
    </sheetView>
  </sheetViews>
  <sheetFormatPr defaultRowHeight="12.75"/>
  <cols>
    <col min="1" max="1" width="6.5703125" style="2" customWidth="1"/>
    <col min="2" max="2" width="7.28515625" style="2" customWidth="1"/>
    <col min="3" max="3" width="7.140625" style="2" customWidth="1"/>
    <col min="4" max="4" width="25" style="2" customWidth="1"/>
    <col min="5" max="5" width="11.28515625" style="2" customWidth="1"/>
    <col min="6" max="6" width="3" style="2" hidden="1" customWidth="1"/>
    <col min="7" max="7" width="1.28515625" style="2" hidden="1" customWidth="1"/>
    <col min="8" max="8" width="20.5703125" style="2" customWidth="1"/>
    <col min="9" max="9" width="23.85546875" style="2" hidden="1" customWidth="1"/>
    <col min="10" max="10" width="17.28515625" style="2" hidden="1" customWidth="1"/>
    <col min="11" max="11" width="0.7109375" style="2" hidden="1" customWidth="1"/>
    <col min="12" max="12" width="10" style="2" customWidth="1"/>
    <col min="13" max="13" width="8.85546875" style="2" hidden="1" customWidth="1"/>
    <col min="14" max="14" width="8.42578125" style="2" customWidth="1"/>
    <col min="15" max="15" width="6.42578125" style="2" hidden="1" customWidth="1"/>
    <col min="16" max="16" width="7.85546875" style="2" customWidth="1"/>
    <col min="17" max="17" width="4.140625" style="2" customWidth="1"/>
    <col min="18" max="18" width="7.5703125" style="2" customWidth="1"/>
    <col min="19" max="22" width="9.140625" style="2"/>
    <col min="23" max="23" width="5.42578125" style="2" customWidth="1"/>
    <col min="24" max="24" width="4.28515625" style="2" customWidth="1"/>
    <col min="25" max="25" width="26.85546875" style="2" customWidth="1"/>
    <col min="26" max="16384" width="9.140625" style="2"/>
  </cols>
  <sheetData>
    <row r="1" spans="1:38" ht="10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8" ht="40.5" customHeight="1">
      <c r="A2" s="3" t="str">
        <f>N_sor1</f>
        <v>Всероссийские соревнования по конькобежному спорту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</row>
    <row r="3" spans="1:38" ht="34.5" customHeight="1">
      <c r="A3" s="5" t="str">
        <f>N_sor2</f>
        <v>"КОЛОМЕНСКИЙ ЛЕД"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</row>
    <row r="4" spans="1:38" ht="38.25" customHeight="1" thickBot="1">
      <c r="A4" s="7" t="s">
        <v>0</v>
      </c>
      <c r="B4" s="7"/>
      <c r="C4" s="7"/>
      <c r="D4" s="7"/>
      <c r="E4" s="8"/>
      <c r="F4" s="8"/>
      <c r="G4" s="8"/>
      <c r="H4" s="9" t="str">
        <f>D_d1</f>
        <v>01 апреля 2016 г.</v>
      </c>
      <c r="I4" s="9"/>
      <c r="J4" s="9"/>
      <c r="K4" s="9"/>
      <c r="L4" s="9"/>
      <c r="M4" s="9"/>
      <c r="N4" s="9"/>
      <c r="O4" s="10"/>
      <c r="P4" s="10"/>
    </row>
    <row r="5" spans="1:38" ht="12" customHeight="1" thickTop="1">
      <c r="A5" s="11"/>
      <c r="B5" s="11"/>
      <c r="C5" s="11"/>
      <c r="D5" s="11"/>
      <c r="E5" s="12"/>
      <c r="F5" s="12"/>
      <c r="G5" s="12"/>
      <c r="H5" s="12"/>
      <c r="I5" s="12"/>
      <c r="J5" s="13"/>
      <c r="K5" s="14"/>
      <c r="L5" s="14"/>
      <c r="M5" s="14"/>
      <c r="N5" s="14"/>
      <c r="O5" s="14"/>
      <c r="P5" s="14"/>
    </row>
    <row r="6" spans="1:38" ht="25.5" customHeight="1">
      <c r="B6" s="15"/>
      <c r="C6" s="16" t="s">
        <v>1</v>
      </c>
      <c r="D6" s="16"/>
      <c r="E6" s="16"/>
      <c r="F6" s="16"/>
      <c r="G6" s="16"/>
      <c r="H6" s="16"/>
      <c r="I6" s="16"/>
      <c r="J6" s="16"/>
      <c r="K6" s="15"/>
      <c r="L6" s="17" t="str">
        <f>[1]const!C10</f>
        <v>1500 метров</v>
      </c>
      <c r="M6" s="15"/>
      <c r="N6" s="15"/>
      <c r="O6" s="15"/>
      <c r="P6" s="15"/>
      <c r="Q6" s="18"/>
      <c r="R6" s="2" t="s">
        <v>2</v>
      </c>
      <c r="S6" s="2" t="s">
        <v>3</v>
      </c>
      <c r="V6" s="19"/>
      <c r="W6" s="19"/>
      <c r="X6" s="20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</row>
    <row r="7" spans="1:38" ht="16.5" customHeight="1" thickBot="1">
      <c r="A7" s="21" t="s">
        <v>4</v>
      </c>
      <c r="B7" s="21" t="s">
        <v>5</v>
      </c>
      <c r="C7" s="22" t="s">
        <v>6</v>
      </c>
      <c r="D7" s="21" t="s">
        <v>7</v>
      </c>
      <c r="E7" s="21" t="s">
        <v>8</v>
      </c>
      <c r="F7" s="21" t="s">
        <v>9</v>
      </c>
      <c r="G7" s="21" t="s">
        <v>9</v>
      </c>
      <c r="H7" s="21" t="s">
        <v>10</v>
      </c>
      <c r="I7" s="21" t="s">
        <v>11</v>
      </c>
      <c r="J7" s="21" t="s">
        <v>12</v>
      </c>
      <c r="K7" s="21"/>
      <c r="L7" s="23" t="s">
        <v>13</v>
      </c>
      <c r="M7" s="23" t="s">
        <v>14</v>
      </c>
      <c r="N7" s="23" t="s">
        <v>15</v>
      </c>
      <c r="O7" s="21" t="s">
        <v>14</v>
      </c>
      <c r="P7" s="21" t="s">
        <v>16</v>
      </c>
      <c r="Q7" s="18"/>
      <c r="R7" s="24"/>
      <c r="S7" s="24"/>
      <c r="V7" s="19"/>
      <c r="W7" s="19"/>
      <c r="X7" s="20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</row>
    <row r="8" spans="1:38" ht="17.25" customHeight="1" thickTop="1" thickBot="1">
      <c r="A8" s="25">
        <v>1</v>
      </c>
      <c r="B8" s="26">
        <v>24</v>
      </c>
      <c r="C8" s="26" t="s">
        <v>17</v>
      </c>
      <c r="D8" s="27" t="s">
        <v>18</v>
      </c>
      <c r="E8" s="26">
        <v>75</v>
      </c>
      <c r="F8" s="28">
        <v>14028</v>
      </c>
      <c r="G8" s="26"/>
      <c r="H8" s="29" t="s">
        <v>19</v>
      </c>
      <c r="I8" s="27" t="s">
        <v>20</v>
      </c>
      <c r="J8" s="29"/>
      <c r="K8" s="30"/>
      <c r="L8" s="31">
        <f t="shared" ref="L8:L20" si="0">(Q8*60+R8)/86400</f>
        <v>3.1850694444444444E-3</v>
      </c>
      <c r="M8" s="32"/>
      <c r="N8" s="33">
        <f>(L8-L$8)*86400</f>
        <v>0</v>
      </c>
      <c r="O8" s="34"/>
      <c r="P8" s="35"/>
      <c r="Q8" s="18">
        <v>4</v>
      </c>
      <c r="R8" s="24">
        <v>35.19</v>
      </c>
      <c r="S8" s="24"/>
      <c r="V8" s="19"/>
      <c r="W8" s="19"/>
      <c r="X8" s="20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</row>
    <row r="9" spans="1:38" ht="17.25" customHeight="1" thickTop="1" thickBot="1">
      <c r="A9" s="25">
        <v>1</v>
      </c>
      <c r="B9" s="26">
        <v>22</v>
      </c>
      <c r="C9" s="26" t="s">
        <v>21</v>
      </c>
      <c r="D9" s="27" t="s">
        <v>22</v>
      </c>
      <c r="E9" s="26">
        <v>70</v>
      </c>
      <c r="F9" s="28">
        <v>15917</v>
      </c>
      <c r="G9" s="26"/>
      <c r="H9" s="29" t="s">
        <v>23</v>
      </c>
      <c r="I9" s="27"/>
      <c r="J9" s="29"/>
      <c r="K9" s="36"/>
      <c r="L9" s="31">
        <f t="shared" si="0"/>
        <v>2.4863425925925925E-3</v>
      </c>
      <c r="M9" s="32"/>
      <c r="N9" s="33">
        <f>(L9-L$9)*86400</f>
        <v>0</v>
      </c>
      <c r="O9" s="34"/>
      <c r="P9" s="37"/>
      <c r="Q9" s="18">
        <v>3</v>
      </c>
      <c r="R9" s="24">
        <v>34.82</v>
      </c>
      <c r="S9" s="24"/>
      <c r="V9" s="19"/>
      <c r="W9" s="19"/>
      <c r="X9" s="20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</row>
    <row r="10" spans="1:38" ht="17.25" customHeight="1" thickTop="1" thickBot="1">
      <c r="A10" s="25">
        <v>1</v>
      </c>
      <c r="B10" s="26">
        <v>21</v>
      </c>
      <c r="C10" s="26" t="s">
        <v>17</v>
      </c>
      <c r="D10" s="27" t="s">
        <v>24</v>
      </c>
      <c r="E10" s="26">
        <v>65</v>
      </c>
      <c r="F10" s="28">
        <v>17842</v>
      </c>
      <c r="G10" s="26"/>
      <c r="H10" s="29" t="s">
        <v>25</v>
      </c>
      <c r="I10" s="27"/>
      <c r="J10" s="29"/>
      <c r="K10" s="30"/>
      <c r="L10" s="31">
        <f t="shared" si="0"/>
        <v>1.9013888888888889E-3</v>
      </c>
      <c r="M10" s="32"/>
      <c r="N10" s="33">
        <f>(L10-L$10)*86400</f>
        <v>0</v>
      </c>
      <c r="O10" s="34"/>
      <c r="P10" s="37"/>
      <c r="Q10" s="18">
        <v>2</v>
      </c>
      <c r="R10" s="24">
        <v>44.28</v>
      </c>
      <c r="S10" s="24"/>
      <c r="V10" s="19"/>
      <c r="W10" s="19"/>
      <c r="X10" s="20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</row>
    <row r="11" spans="1:38" ht="17.25" customHeight="1" thickTop="1">
      <c r="A11" s="37">
        <v>1</v>
      </c>
      <c r="B11" s="20">
        <v>18</v>
      </c>
      <c r="C11" s="20" t="s">
        <v>17</v>
      </c>
      <c r="D11" s="38" t="s">
        <v>26</v>
      </c>
      <c r="E11" s="20">
        <v>60</v>
      </c>
      <c r="F11" s="39">
        <v>19872</v>
      </c>
      <c r="G11" s="20"/>
      <c r="H11" s="40" t="s">
        <v>25</v>
      </c>
      <c r="I11" s="38"/>
      <c r="J11" s="40"/>
      <c r="K11" s="41"/>
      <c r="L11" s="42">
        <f t="shared" si="0"/>
        <v>1.8184027777777779E-3</v>
      </c>
      <c r="M11" s="43"/>
      <c r="N11" s="44">
        <f>(L11-L$11)*86400</f>
        <v>0</v>
      </c>
      <c r="O11" s="34"/>
      <c r="P11" s="37"/>
      <c r="Q11" s="18">
        <v>2</v>
      </c>
      <c r="R11" s="24">
        <v>37.11</v>
      </c>
      <c r="S11" s="24"/>
      <c r="V11" s="19"/>
      <c r="W11" s="19"/>
      <c r="X11" s="20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</row>
    <row r="12" spans="1:38" ht="17.25" customHeight="1" thickBot="1">
      <c r="A12" s="45">
        <v>2</v>
      </c>
      <c r="B12" s="46">
        <v>19</v>
      </c>
      <c r="C12" s="46" t="s">
        <v>21</v>
      </c>
      <c r="D12" s="47" t="s">
        <v>27</v>
      </c>
      <c r="E12" s="46">
        <v>60</v>
      </c>
      <c r="F12" s="48">
        <v>20388</v>
      </c>
      <c r="G12" s="46"/>
      <c r="H12" s="49" t="s">
        <v>28</v>
      </c>
      <c r="I12" s="47"/>
      <c r="J12" s="49"/>
      <c r="K12" s="50"/>
      <c r="L12" s="51">
        <f t="shared" si="0"/>
        <v>2.1572916666666663E-3</v>
      </c>
      <c r="M12" s="52"/>
      <c r="N12" s="53">
        <f>(L12-L$11)*86400</f>
        <v>29.279999999999955</v>
      </c>
      <c r="O12" s="34"/>
      <c r="P12" s="37"/>
      <c r="Q12" s="18">
        <v>3</v>
      </c>
      <c r="R12" s="24">
        <v>6.39</v>
      </c>
      <c r="S12" s="24"/>
      <c r="V12" s="19"/>
      <c r="W12" s="19"/>
      <c r="X12" s="20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</row>
    <row r="13" spans="1:38" ht="17.25" customHeight="1" thickTop="1" thickBot="1">
      <c r="A13" s="25">
        <v>1</v>
      </c>
      <c r="B13" s="26">
        <v>14</v>
      </c>
      <c r="C13" s="26" t="s">
        <v>21</v>
      </c>
      <c r="D13" s="27" t="s">
        <v>29</v>
      </c>
      <c r="E13" s="26">
        <v>55</v>
      </c>
      <c r="F13" s="28">
        <v>21756</v>
      </c>
      <c r="G13" s="26"/>
      <c r="H13" s="29" t="s">
        <v>30</v>
      </c>
      <c r="I13" s="27"/>
      <c r="J13" s="29"/>
      <c r="K13" s="36"/>
      <c r="L13" s="31">
        <f t="shared" si="0"/>
        <v>1.6335648148148147E-3</v>
      </c>
      <c r="M13" s="32"/>
      <c r="N13" s="33">
        <f>(L13-L$13)*86400</f>
        <v>0</v>
      </c>
      <c r="O13" s="34"/>
      <c r="P13" s="37"/>
      <c r="Q13" s="18">
        <v>2</v>
      </c>
      <c r="R13" s="24">
        <v>21.14</v>
      </c>
      <c r="S13" s="24"/>
      <c r="V13" s="19"/>
      <c r="W13" s="19"/>
      <c r="X13" s="20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</row>
    <row r="14" spans="1:38" ht="17.25" customHeight="1" thickTop="1" thickBot="1">
      <c r="A14" s="25">
        <v>1</v>
      </c>
      <c r="B14" s="26">
        <v>13</v>
      </c>
      <c r="C14" s="26" t="s">
        <v>21</v>
      </c>
      <c r="D14" s="27" t="s">
        <v>31</v>
      </c>
      <c r="E14" s="26">
        <v>50</v>
      </c>
      <c r="F14" s="28">
        <v>22911</v>
      </c>
      <c r="G14" s="26"/>
      <c r="H14" s="29" t="s">
        <v>32</v>
      </c>
      <c r="I14" s="27"/>
      <c r="J14" s="29"/>
      <c r="K14" s="36"/>
      <c r="L14" s="31">
        <f>(Q14*60+R14)/86400</f>
        <v>1.5337962962962963E-3</v>
      </c>
      <c r="M14" s="32"/>
      <c r="N14" s="33">
        <f>(L14-L$134*86400)</f>
        <v>1.5337962962962963E-3</v>
      </c>
      <c r="O14" s="34"/>
      <c r="P14" s="37"/>
      <c r="Q14" s="18">
        <v>2</v>
      </c>
      <c r="R14" s="24">
        <v>12.52</v>
      </c>
      <c r="S14" s="24"/>
      <c r="V14" s="19"/>
      <c r="W14" s="19"/>
      <c r="X14" s="20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</row>
    <row r="15" spans="1:38" ht="17.25" customHeight="1" thickTop="1" thickBot="1">
      <c r="A15" s="25">
        <v>1</v>
      </c>
      <c r="B15" s="26">
        <v>10</v>
      </c>
      <c r="C15" s="26" t="s">
        <v>17</v>
      </c>
      <c r="D15" s="27" t="s">
        <v>33</v>
      </c>
      <c r="E15" s="26">
        <v>45</v>
      </c>
      <c r="F15" s="28">
        <v>25537</v>
      </c>
      <c r="G15" s="26"/>
      <c r="H15" s="29" t="s">
        <v>34</v>
      </c>
      <c r="I15" s="27" t="s">
        <v>35</v>
      </c>
      <c r="J15" s="29"/>
      <c r="K15" s="36"/>
      <c r="L15" s="31">
        <f>(Q15*60+R15)/86400</f>
        <v>1.7465277777777778E-3</v>
      </c>
      <c r="M15" s="32"/>
      <c r="N15" s="33">
        <f>(L15-L$15)*86400</f>
        <v>0</v>
      </c>
      <c r="O15" s="34"/>
      <c r="P15" s="37"/>
      <c r="Q15" s="18">
        <v>2</v>
      </c>
      <c r="R15" s="24">
        <v>30.9</v>
      </c>
      <c r="S15" s="24"/>
      <c r="V15" s="19"/>
      <c r="W15" s="19"/>
      <c r="X15" s="20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</row>
    <row r="16" spans="1:38" ht="17.25" customHeight="1" thickTop="1">
      <c r="A16" s="37">
        <v>1</v>
      </c>
      <c r="B16" s="20">
        <v>7</v>
      </c>
      <c r="C16" s="20" t="s">
        <v>17</v>
      </c>
      <c r="D16" s="38" t="s">
        <v>36</v>
      </c>
      <c r="E16" s="20">
        <v>40</v>
      </c>
      <c r="F16" s="39"/>
      <c r="G16" s="20"/>
      <c r="H16" s="40" t="s">
        <v>23</v>
      </c>
      <c r="I16" s="38"/>
      <c r="J16" s="40"/>
      <c r="K16" s="54"/>
      <c r="L16" s="42">
        <f>(Q16*60+R16)/86400</f>
        <v>1.6861111111111111E-3</v>
      </c>
      <c r="M16" s="43"/>
      <c r="N16" s="44">
        <f>(L16-L$16)*86400</f>
        <v>0</v>
      </c>
      <c r="O16" s="34"/>
      <c r="P16" s="37"/>
      <c r="Q16" s="18">
        <v>2</v>
      </c>
      <c r="R16" s="24">
        <v>25.68</v>
      </c>
      <c r="S16" s="24"/>
      <c r="V16" s="19"/>
      <c r="W16" s="19"/>
      <c r="X16" s="20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</row>
    <row r="17" spans="1:38" ht="17.25" customHeight="1">
      <c r="A17" s="37">
        <v>2</v>
      </c>
      <c r="B17" s="20">
        <v>8</v>
      </c>
      <c r="C17" s="20" t="s">
        <v>21</v>
      </c>
      <c r="D17" s="38" t="s">
        <v>37</v>
      </c>
      <c r="E17" s="20">
        <v>40</v>
      </c>
      <c r="F17" s="39">
        <v>27757</v>
      </c>
      <c r="G17" s="20"/>
      <c r="H17" s="40" t="s">
        <v>38</v>
      </c>
      <c r="I17" s="38"/>
      <c r="J17" s="40"/>
      <c r="K17" s="54"/>
      <c r="L17" s="42">
        <f>(Q17*60+R17)/86400</f>
        <v>1.7276620370370371E-3</v>
      </c>
      <c r="M17" s="43"/>
      <c r="N17" s="44">
        <f>(L17-L$13)*86400</f>
        <v>8.1300000000000168</v>
      </c>
      <c r="O17" s="34"/>
      <c r="P17" s="37"/>
      <c r="Q17" s="18">
        <v>2</v>
      </c>
      <c r="R17" s="24">
        <v>29.27</v>
      </c>
      <c r="S17" s="24"/>
      <c r="V17" s="19"/>
      <c r="W17" s="19"/>
      <c r="X17" s="20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</row>
    <row r="18" spans="1:38" ht="17.25" customHeight="1" thickBot="1">
      <c r="A18" s="45">
        <v>3</v>
      </c>
      <c r="B18" s="46">
        <v>9</v>
      </c>
      <c r="C18" s="46" t="s">
        <v>17</v>
      </c>
      <c r="D18" s="47" t="s">
        <v>39</v>
      </c>
      <c r="E18" s="46">
        <v>40</v>
      </c>
      <c r="F18" s="48"/>
      <c r="G18" s="46"/>
      <c r="H18" s="49" t="s">
        <v>40</v>
      </c>
      <c r="I18" s="47"/>
      <c r="J18" s="49"/>
      <c r="K18" s="50"/>
      <c r="L18" s="51">
        <f>(Q18*60+R18)/86400</f>
        <v>1.9741898148148149E-3</v>
      </c>
      <c r="M18" s="52"/>
      <c r="N18" s="53">
        <f>(L18-L$13)*86400</f>
        <v>29.430000000000017</v>
      </c>
      <c r="O18" s="34"/>
      <c r="P18" s="37"/>
      <c r="Q18" s="18">
        <v>2</v>
      </c>
      <c r="R18" s="24">
        <v>50.57</v>
      </c>
      <c r="S18" s="24"/>
      <c r="V18" s="19"/>
      <c r="W18" s="19"/>
      <c r="X18" s="20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</row>
    <row r="19" spans="1:38" ht="17.25" customHeight="1" thickTop="1" thickBot="1">
      <c r="A19" s="25">
        <v>1</v>
      </c>
      <c r="B19" s="26">
        <v>5</v>
      </c>
      <c r="C19" s="26" t="s">
        <v>21</v>
      </c>
      <c r="D19" s="27" t="s">
        <v>41</v>
      </c>
      <c r="E19" s="26">
        <v>35</v>
      </c>
      <c r="F19" s="28">
        <v>28293</v>
      </c>
      <c r="G19" s="26"/>
      <c r="H19" s="29" t="s">
        <v>42</v>
      </c>
      <c r="I19" s="27"/>
      <c r="J19" s="29"/>
      <c r="K19" s="36"/>
      <c r="L19" s="31">
        <f>(Q19*60+R19)/86400</f>
        <v>1.6408564814814816E-3</v>
      </c>
      <c r="M19" s="32"/>
      <c r="N19" s="33">
        <f>(L19-L$19)*86400</f>
        <v>0</v>
      </c>
      <c r="O19" s="34"/>
      <c r="P19" s="37"/>
      <c r="Q19" s="18">
        <v>2</v>
      </c>
      <c r="R19" s="24">
        <v>21.77</v>
      </c>
      <c r="S19" s="24"/>
      <c r="V19" s="19"/>
      <c r="W19" s="19"/>
      <c r="X19" s="20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</row>
    <row r="20" spans="1:38" ht="17.25" customHeight="1" thickTop="1">
      <c r="A20" s="37">
        <v>1</v>
      </c>
      <c r="B20" s="20">
        <v>1</v>
      </c>
      <c r="C20" s="20" t="s">
        <v>17</v>
      </c>
      <c r="D20" s="38" t="s">
        <v>43</v>
      </c>
      <c r="E20" s="20">
        <v>30</v>
      </c>
      <c r="F20" s="39">
        <v>30493</v>
      </c>
      <c r="G20" s="20"/>
      <c r="H20" s="40" t="s">
        <v>25</v>
      </c>
      <c r="I20" s="38"/>
      <c r="J20" s="40"/>
      <c r="K20" s="54"/>
      <c r="L20" s="42">
        <f>(Q20*60+R20)/86400</f>
        <v>1.7318287037037037E-3</v>
      </c>
      <c r="M20" s="43"/>
      <c r="N20" s="44">
        <f>(L20-L$20)*86400</f>
        <v>0</v>
      </c>
      <c r="O20" s="34"/>
      <c r="P20" s="37"/>
      <c r="Q20" s="18">
        <v>2</v>
      </c>
      <c r="R20" s="24">
        <v>29.63</v>
      </c>
      <c r="S20" s="24"/>
      <c r="V20" s="19"/>
      <c r="W20" s="19"/>
      <c r="X20" s="20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</row>
    <row r="21" spans="1:38" ht="2.25" customHeight="1" thickBot="1">
      <c r="A21" s="45"/>
      <c r="B21" s="46"/>
      <c r="C21" s="46"/>
      <c r="D21" s="47"/>
      <c r="E21" s="48"/>
      <c r="F21" s="46"/>
      <c r="G21" s="46"/>
      <c r="H21" s="49"/>
      <c r="I21" s="46"/>
      <c r="J21" s="49"/>
      <c r="K21" s="50"/>
      <c r="L21" s="51"/>
      <c r="M21" s="52"/>
      <c r="N21" s="53"/>
      <c r="O21" s="53"/>
      <c r="P21" s="45"/>
      <c r="Q21" s="18"/>
      <c r="R21" s="24"/>
      <c r="S21" s="24"/>
      <c r="V21" s="19"/>
      <c r="W21" s="19"/>
      <c r="X21" s="20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</row>
    <row r="22" spans="1:38" ht="14.25" customHeight="1" thickTop="1">
      <c r="A22" s="37"/>
      <c r="B22" s="20"/>
      <c r="C22" s="20"/>
      <c r="D22" s="55"/>
      <c r="E22" s="56"/>
      <c r="F22" s="57"/>
      <c r="G22" s="57"/>
      <c r="H22" s="58"/>
      <c r="I22" s="40"/>
      <c r="J22" s="40"/>
      <c r="K22" s="54"/>
      <c r="L22" s="59"/>
      <c r="M22" s="43"/>
      <c r="N22" s="44"/>
      <c r="O22" s="44"/>
      <c r="P22" s="37"/>
      <c r="Q22" s="18"/>
      <c r="R22" s="24"/>
      <c r="S22" s="24"/>
      <c r="V22" s="19"/>
      <c r="W22" s="19"/>
      <c r="X22" s="20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1:38" ht="14.25" customHeight="1">
      <c r="B23" s="60" t="s">
        <v>44</v>
      </c>
      <c r="C23" s="60"/>
      <c r="D23" s="61"/>
      <c r="E23" s="61"/>
      <c r="F23" s="61"/>
      <c r="G23" s="62"/>
      <c r="L23" s="62" t="s">
        <v>45</v>
      </c>
      <c r="M23" s="60"/>
      <c r="N23" s="60"/>
      <c r="O23" s="60"/>
      <c r="P23" s="63"/>
    </row>
    <row r="24" spans="1:38" ht="14.25" customHeight="1">
      <c r="B24" s="60" t="s">
        <v>46</v>
      </c>
      <c r="C24" s="60"/>
      <c r="D24" s="64"/>
      <c r="E24" s="65"/>
      <c r="F24" s="66"/>
      <c r="G24" s="62"/>
      <c r="I24" s="58"/>
      <c r="L24" s="62" t="s">
        <v>47</v>
      </c>
      <c r="M24" s="60"/>
      <c r="N24" s="60"/>
      <c r="O24" s="60"/>
      <c r="P24" s="63"/>
    </row>
    <row r="25" spans="1:38" ht="14.25" customHeight="1">
      <c r="A25" s="37"/>
      <c r="B25" s="67"/>
      <c r="C25" s="67"/>
      <c r="D25" s="68"/>
      <c r="E25" s="69"/>
      <c r="F25" s="70"/>
      <c r="G25" s="70"/>
      <c r="I25" s="40"/>
      <c r="J25" s="40"/>
      <c r="K25" s="54"/>
      <c r="L25" s="62" t="s">
        <v>48</v>
      </c>
      <c r="M25" s="71"/>
      <c r="N25" s="72"/>
      <c r="O25" s="72"/>
      <c r="P25" s="37"/>
      <c r="Q25" s="18"/>
      <c r="R25" s="24"/>
      <c r="S25" s="24"/>
      <c r="V25" s="19"/>
      <c r="W25" s="19"/>
      <c r="X25" s="20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</row>
    <row r="28" spans="1:38">
      <c r="B28" s="60" t="s">
        <v>49</v>
      </c>
    </row>
    <row r="35" spans="1:32" ht="17.25" customHeight="1">
      <c r="A35" s="73" t="s">
        <v>50</v>
      </c>
      <c r="B35" s="73"/>
      <c r="C35" s="73"/>
      <c r="D35" s="73"/>
      <c r="E35" s="74"/>
      <c r="F35" s="75"/>
      <c r="G35" s="74"/>
      <c r="H35" s="76" t="s">
        <v>51</v>
      </c>
      <c r="I35" s="76"/>
      <c r="J35" s="76"/>
      <c r="K35" s="76"/>
      <c r="L35" s="76"/>
      <c r="M35" s="76"/>
      <c r="N35" s="76"/>
      <c r="O35" s="34"/>
      <c r="P35" s="37"/>
      <c r="Q35" s="77"/>
      <c r="R35" s="24"/>
      <c r="S35" s="24"/>
      <c r="T35" s="19"/>
      <c r="U35" s="19"/>
      <c r="V35" s="19"/>
      <c r="W35" s="19"/>
      <c r="X35" s="20"/>
      <c r="Y35" s="19"/>
      <c r="Z35" s="19"/>
      <c r="AA35" s="19"/>
      <c r="AB35" s="19"/>
      <c r="AC35" s="19"/>
      <c r="AD35" s="19"/>
      <c r="AE35" s="19"/>
      <c r="AF35" s="19"/>
    </row>
  </sheetData>
  <dataConsolidate/>
  <mergeCells count="7">
    <mergeCell ref="A2:N2"/>
    <mergeCell ref="A3:N3"/>
    <mergeCell ref="A4:D4"/>
    <mergeCell ref="H4:N4"/>
    <mergeCell ref="C6:J6"/>
    <mergeCell ref="A35:D35"/>
    <mergeCell ref="H35:N35"/>
  </mergeCells>
  <pageMargins left="0.39370078740157483" right="0.39370078740157483" top="0.39370078740157483" bottom="0.39370078740157483" header="0.51181102362204722" footer="0.39370078740157483"/>
  <pageSetup paperSize="9" orientation="portrait" r:id="rId1"/>
  <headerFooter alignWithMargins="0"/>
  <drawing r:id="rId2"/>
  <legacyDrawing r:id="rId3"/>
  <controls>
    <control shapeId="1027" r:id="rId4" name="CommandButton3"/>
    <control shapeId="1026" r:id="rId5" name="CommandButton2"/>
    <control shapeId="1025" r:id="rId6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1000_02</vt:lpstr>
      <vt:lpstr>Women1000_1</vt:lpstr>
      <vt:lpstr>'1000_02'!Заголовки_для_печати</vt:lpstr>
      <vt:lpstr>'1000_02'!Область_печати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2016-04-01T09:34:54Z</dcterms:created>
  <dcterms:modified xsi:type="dcterms:W3CDTF">2016-04-01T09:35:16Z</dcterms:modified>
</cp:coreProperties>
</file>