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655" windowHeight="8925"/>
  </bookViews>
  <sheets>
    <sheet name="500_22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Women500" localSheetId="0">'500_22'!#REF!</definedName>
    <definedName name="Women500_1" localSheetId="0">'500_22'!#REF!</definedName>
    <definedName name="Women500_2">'500_22'!$B$8:$B$30</definedName>
    <definedName name="_xlnm.Print_Titles" localSheetId="0">'500_22'!$2:$4</definedName>
    <definedName name="_xlnm.Print_Area" localSheetId="0">'500_22'!$A$1:$P$51</definedName>
  </definedNames>
  <calcPr calcId="124519" fullCalcOnLoad="1"/>
</workbook>
</file>

<file path=xl/calcChain.xml><?xml version="1.0" encoding="utf-8"?>
<calcChain xmlns="http://schemas.openxmlformats.org/spreadsheetml/2006/main">
  <c r="L29" i="1"/>
  <c r="N29" s="1"/>
  <c r="L28"/>
  <c r="P28" s="1"/>
  <c r="N27"/>
  <c r="L27"/>
  <c r="N28" s="1"/>
  <c r="L26"/>
  <c r="N26" s="1"/>
  <c r="L25"/>
  <c r="P25" s="1"/>
  <c r="L24"/>
  <c r="N24" s="1"/>
  <c r="L23"/>
  <c r="P23" s="1"/>
  <c r="L22"/>
  <c r="N22" s="1"/>
  <c r="L21"/>
  <c r="P21" s="1"/>
  <c r="L20"/>
  <c r="N20" s="1"/>
  <c r="L19"/>
  <c r="P19" s="1"/>
  <c r="L18"/>
  <c r="N18" s="1"/>
  <c r="L17"/>
  <c r="P17" s="1"/>
  <c r="L16"/>
  <c r="N16" s="1"/>
  <c r="L15"/>
  <c r="P15" s="1"/>
  <c r="L14"/>
  <c r="N14" s="1"/>
  <c r="L13"/>
  <c r="P13" s="1"/>
  <c r="L12"/>
  <c r="N12" s="1"/>
  <c r="L11"/>
  <c r="N11" s="1"/>
  <c r="L10"/>
  <c r="P10" s="1"/>
  <c r="L9"/>
  <c r="N9" s="1"/>
  <c r="L8"/>
  <c r="P8" s="1"/>
  <c r="L6"/>
  <c r="C6"/>
  <c r="J4"/>
  <c r="A3"/>
  <c r="A2"/>
  <c r="N8" l="1"/>
  <c r="P9"/>
  <c r="N10"/>
  <c r="P11"/>
  <c r="N13"/>
  <c r="P14"/>
  <c r="N15"/>
  <c r="P16"/>
  <c r="N17"/>
  <c r="P18"/>
  <c r="N19"/>
  <c r="P20"/>
  <c r="N21"/>
  <c r="P22"/>
  <c r="N23"/>
  <c r="P24"/>
  <c r="N25"/>
  <c r="P26"/>
  <c r="P29"/>
</calcChain>
</file>

<file path=xl/sharedStrings.xml><?xml version="1.0" encoding="utf-8"?>
<sst xmlns="http://schemas.openxmlformats.org/spreadsheetml/2006/main" count="156" uniqueCount="69">
  <si>
    <t>г.Коломна КЦ "Коломна"</t>
  </si>
  <si>
    <t>Место</t>
  </si>
  <si>
    <t>№</t>
  </si>
  <si>
    <t>Дорожка</t>
  </si>
  <si>
    <t>Фамилия, Имя</t>
  </si>
  <si>
    <t>возр.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</si>
  <si>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</si>
  <si>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</si>
  <si>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</si>
  <si>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</si>
  <si>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</si>
  <si>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</si>
  <si>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</si>
  <si>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</si>
  <si>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Мигова Софья </t>
  </si>
  <si>
    <t>ср</t>
  </si>
  <si>
    <t>КМС</t>
  </si>
  <si>
    <t>Санкт-Петербург</t>
  </si>
  <si>
    <t>Ведерникова Е.А., Чугунова Н.В.</t>
  </si>
  <si>
    <t>i</t>
  </si>
  <si>
    <t xml:space="preserve">Вашкене Анна </t>
  </si>
  <si>
    <t>Мирский Л.Д., Мирская И.А.</t>
  </si>
  <si>
    <t xml:space="preserve">Гец Виктория </t>
  </si>
  <si>
    <t>I разр.</t>
  </si>
  <si>
    <t>Московская область</t>
  </si>
  <si>
    <t>Казелин С.Н.</t>
  </si>
  <si>
    <t xml:space="preserve">Бобкова Анна </t>
  </si>
  <si>
    <t>25.11.2000</t>
  </si>
  <si>
    <t xml:space="preserve">Лой Мария </t>
  </si>
  <si>
    <t>II разр.</t>
  </si>
  <si>
    <t>Бурмистрова Кристина</t>
  </si>
  <si>
    <t>Республика Беларусь</t>
  </si>
  <si>
    <t>Визгина О.А., Ермоленко Д.Н.</t>
  </si>
  <si>
    <t xml:space="preserve">Таунгавер Ирина </t>
  </si>
  <si>
    <t>Крупенькова Екатерина</t>
  </si>
  <si>
    <t>Республика Беларусь (Минск)</t>
  </si>
  <si>
    <t xml:space="preserve">Забродина Елизавета </t>
  </si>
  <si>
    <t xml:space="preserve">Гараева Анастасия </t>
  </si>
  <si>
    <t>07.10.2000</t>
  </si>
  <si>
    <t>Терешонок Евгения</t>
  </si>
  <si>
    <t>Прокопович Анастасия</t>
  </si>
  <si>
    <t>Ген Лилия</t>
  </si>
  <si>
    <t xml:space="preserve">Шипова Валерия </t>
  </si>
  <si>
    <t>Мирская И..А.</t>
  </si>
  <si>
    <t>Сечко Анастасия</t>
  </si>
  <si>
    <t>ст</t>
  </si>
  <si>
    <t>Костюкевич Л.А.</t>
  </si>
  <si>
    <t xml:space="preserve">Кузьмина Ирина </t>
  </si>
  <si>
    <t>11.05.2000</t>
  </si>
  <si>
    <t>Казелина О.Н.</t>
  </si>
  <si>
    <t xml:space="preserve">Канэпо Александра </t>
  </si>
  <si>
    <t>Подберезская С.В.</t>
  </si>
  <si>
    <t>Красовская Анастасия</t>
  </si>
  <si>
    <t>Лаговская Кристина</t>
  </si>
  <si>
    <t xml:space="preserve">Кротова Мария </t>
  </si>
  <si>
    <t>жен</t>
  </si>
  <si>
    <t>МС</t>
  </si>
  <si>
    <t xml:space="preserve">Сковородкина Ксения </t>
  </si>
  <si>
    <t xml:space="preserve">Ковалева Анна </t>
  </si>
  <si>
    <t>юн</t>
  </si>
  <si>
    <t>Воробьева Г.С.</t>
  </si>
  <si>
    <t>Начало: 16:05</t>
  </si>
  <si>
    <t>t льда: -6,3</t>
  </si>
  <si>
    <t>Окончание: 16:20</t>
  </si>
  <si>
    <t>t воздуха: +14,6</t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</si>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</sst>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4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164" fontId="2" fillId="0" borderId="0" xfId="0" applyNumberFormat="1" applyFont="1" applyBorder="1" applyAlignment="1">
      <alignment vertical="justify"/>
    </xf>
    <xf numFmtId="165" fontId="6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/>
    </xf>
    <xf numFmtId="167" fontId="2" fillId="0" borderId="2" xfId="0" applyNumberFormat="1" applyFont="1" applyBorder="1" applyAlignment="1">
      <alignment horizontal="center" vertical="justify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167" fontId="2" fillId="0" borderId="0" xfId="0" applyNumberFormat="1" applyFont="1" applyBorder="1" applyAlignment="1">
      <alignment horizontal="center" vertical="justify" wrapText="1"/>
    </xf>
    <xf numFmtId="0" fontId="10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164" fontId="2" fillId="0" borderId="1" xfId="0" applyNumberFormat="1" applyFont="1" applyBorder="1" applyAlignment="1">
      <alignment vertical="justify"/>
    </xf>
    <xf numFmtId="165" fontId="6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/>
    </xf>
    <xf numFmtId="167" fontId="2" fillId="0" borderId="1" xfId="0" applyNumberFormat="1" applyFont="1" applyBorder="1" applyAlignment="1">
      <alignment horizontal="center" vertical="justify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justify"/>
    </xf>
    <xf numFmtId="0" fontId="2" fillId="0" borderId="1" xfId="0" applyFont="1" applyFill="1" applyBorder="1" applyAlignment="1">
      <alignment vertical="justify" wrapText="1"/>
    </xf>
    <xf numFmtId="2" fontId="6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 wrapText="1"/>
    </xf>
    <xf numFmtId="167" fontId="2" fillId="0" borderId="1" xfId="0" applyNumberFormat="1" applyFont="1" applyBorder="1" applyAlignment="1">
      <alignment horizontal="left" vertical="justify" wrapText="1"/>
    </xf>
    <xf numFmtId="2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11" fillId="0" borderId="0" xfId="0" applyFont="1"/>
    <xf numFmtId="0" fontId="12" fillId="0" borderId="0" xfId="0" applyFont="1" applyFill="1"/>
    <xf numFmtId="165" fontId="11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vertical="justify" wrapText="1"/>
    </xf>
    <xf numFmtId="166" fontId="11" fillId="0" borderId="0" xfId="0" applyNumberFormat="1" applyFont="1" applyBorder="1" applyAlignment="1">
      <alignment horizontal="left" vertical="justify"/>
    </xf>
    <xf numFmtId="167" fontId="11" fillId="0" borderId="0" xfId="0" applyNumberFormat="1" applyFont="1" applyBorder="1" applyAlignment="1">
      <alignment horizontal="left" vertical="justify" wrapText="1"/>
    </xf>
    <xf numFmtId="0" fontId="4" fillId="0" borderId="0" xfId="0" applyFont="1" applyBorder="1" applyAlignment="1">
      <alignment horizontal="center" vertical="justify"/>
    </xf>
    <xf numFmtId="0" fontId="13" fillId="0" borderId="0" xfId="0" applyFont="1" applyFill="1" applyBorder="1" applyAlignment="1">
      <alignment horizontal="center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right" vertical="justify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17860</xdr:colOff>
      <xdr:row>2</xdr:row>
      <xdr:rowOff>50007</xdr:rowOff>
    </xdr:from>
    <xdr:to>
      <xdr:col>15</xdr:col>
      <xdr:colOff>475060</xdr:colOff>
      <xdr:row>3</xdr:row>
      <xdr:rowOff>142875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51885" y="497682"/>
          <a:ext cx="885825" cy="41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135732</xdr:rowOff>
    </xdr:from>
    <xdr:to>
      <xdr:col>2</xdr:col>
      <xdr:colOff>95250</xdr:colOff>
      <xdr:row>3</xdr:row>
      <xdr:rowOff>100013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6207"/>
          <a:ext cx="781050" cy="745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534590</xdr:colOff>
      <xdr:row>0</xdr:row>
      <xdr:rowOff>38101</xdr:rowOff>
    </xdr:from>
    <xdr:to>
      <xdr:col>15</xdr:col>
      <xdr:colOff>475059</xdr:colOff>
      <xdr:row>1</xdr:row>
      <xdr:rowOff>314326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35215" y="38101"/>
          <a:ext cx="902494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1">
          <cell r="C11" t="str">
            <v>1000 метров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tabColor rgb="FF7030A0"/>
  </sheetPr>
  <dimension ref="A1:AL46"/>
  <sheetViews>
    <sheetView tabSelected="1" view="pageBreakPreview" topLeftCell="A41" zoomScale="160" zoomScaleNormal="115" zoomScaleSheetLayoutView="160" workbookViewId="0">
      <selection activeCell="H17" sqref="H17"/>
    </sheetView>
  </sheetViews>
  <sheetFormatPr defaultRowHeight="12.75"/>
  <cols>
    <col min="1" max="1" width="5.5703125" style="2" customWidth="1"/>
    <col min="2" max="2" width="4.7109375" style="2" customWidth="1"/>
    <col min="3" max="3" width="5.28515625" style="2" customWidth="1"/>
    <col min="4" max="4" width="23.85546875" style="2" customWidth="1"/>
    <col min="5" max="5" width="6.28515625" style="2" customWidth="1"/>
    <col min="6" max="6" width="9.85546875" style="2" hidden="1" customWidth="1"/>
    <col min="7" max="7" width="8.85546875" style="2" customWidth="1"/>
    <col min="8" max="8" width="20.42578125" style="2" customWidth="1"/>
    <col min="9" max="9" width="23" style="2" hidden="1" customWidth="1"/>
    <col min="10" max="10" width="14.7109375" style="2" hidden="1" customWidth="1"/>
    <col min="11" max="11" width="0.7109375" style="2" hidden="1" customWidth="1"/>
    <col min="12" max="12" width="8" style="2" customWidth="1"/>
    <col min="13" max="13" width="7.28515625" style="2" hidden="1" customWidth="1"/>
    <col min="14" max="14" width="6.42578125" style="2" customWidth="1"/>
    <col min="15" max="15" width="6.140625" style="2" hidden="1" customWidth="1"/>
    <col min="16" max="16" width="7.85546875" style="2" customWidth="1"/>
    <col min="17" max="17" width="5.14062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25.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2" ht="25.5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2" ht="33.75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D_d2</f>
        <v>02 апреля 2016 г.</v>
      </c>
      <c r="K4" s="7"/>
      <c r="L4" s="7"/>
      <c r="M4" s="7"/>
      <c r="N4" s="7"/>
      <c r="O4" s="7"/>
      <c r="P4" s="7"/>
    </row>
    <row r="5" spans="1:32" ht="12.6" customHeight="1" thickTop="1">
      <c r="A5" s="8"/>
      <c r="B5" s="8"/>
      <c r="C5" s="8"/>
      <c r="D5" s="8"/>
      <c r="E5" s="9"/>
      <c r="F5" s="9"/>
      <c r="G5" s="9"/>
      <c r="H5" s="9"/>
      <c r="I5" s="9"/>
      <c r="J5" s="10"/>
      <c r="K5" s="11"/>
      <c r="L5" s="11"/>
      <c r="M5" s="11"/>
      <c r="N5" s="11"/>
      <c r="O5" s="11"/>
      <c r="P5" s="11"/>
    </row>
    <row r="6" spans="1:32" ht="29.25" customHeight="1">
      <c r="B6" s="12"/>
      <c r="C6" s="13" t="str">
        <f>N_dev</f>
        <v>Девушки</v>
      </c>
      <c r="D6" s="13"/>
      <c r="E6" s="13"/>
      <c r="F6" s="13"/>
      <c r="G6" s="13"/>
      <c r="H6" s="13"/>
      <c r="I6" s="13"/>
      <c r="J6" s="13"/>
      <c r="K6" s="12"/>
      <c r="L6" s="14" t="str">
        <f>[1]const!C11</f>
        <v>1000 метров</v>
      </c>
      <c r="M6" s="12"/>
      <c r="N6" s="12"/>
      <c r="O6" s="12"/>
      <c r="P6" s="12"/>
      <c r="Q6" s="15"/>
      <c r="R6" s="2">
        <v>41.5</v>
      </c>
      <c r="S6" s="2">
        <v>38.700000000000003</v>
      </c>
      <c r="T6" s="16"/>
      <c r="U6" s="16"/>
      <c r="V6" s="16"/>
      <c r="W6" s="16"/>
      <c r="X6" s="17"/>
      <c r="Y6" s="16"/>
      <c r="Z6" s="16"/>
      <c r="AA6" s="16"/>
      <c r="AB6" s="16"/>
      <c r="AC6" s="16"/>
      <c r="AD6" s="16"/>
      <c r="AE6" s="16"/>
      <c r="AF6" s="16"/>
    </row>
    <row r="7" spans="1:32" ht="18.75" customHeight="1" thickBot="1">
      <c r="A7" s="18" t="s">
        <v>1</v>
      </c>
      <c r="B7" s="18" t="s">
        <v>2</v>
      </c>
      <c r="C7" s="19" t="s">
        <v>3</v>
      </c>
      <c r="D7" s="18" t="s">
        <v>4</v>
      </c>
      <c r="E7" s="18" t="s">
        <v>5</v>
      </c>
      <c r="F7" s="18" t="s">
        <v>6</v>
      </c>
      <c r="G7" s="18" t="s">
        <v>6</v>
      </c>
      <c r="H7" s="18" t="s">
        <v>7</v>
      </c>
      <c r="I7" s="18" t="s">
        <v>7</v>
      </c>
      <c r="J7" s="18" t="s">
        <v>8</v>
      </c>
      <c r="K7" s="18"/>
      <c r="L7" s="18" t="s">
        <v>9</v>
      </c>
      <c r="M7" s="18" t="s">
        <v>10</v>
      </c>
      <c r="N7" s="18" t="s">
        <v>11</v>
      </c>
      <c r="O7" s="18" t="s">
        <v>10</v>
      </c>
      <c r="P7" s="18" t="s">
        <v>12</v>
      </c>
      <c r="Q7" s="15"/>
      <c r="R7" s="20"/>
      <c r="S7" s="20"/>
      <c r="T7" s="16"/>
      <c r="U7" s="16"/>
      <c r="V7" s="16"/>
      <c r="W7" s="16"/>
      <c r="X7" s="17"/>
      <c r="Y7" s="16"/>
      <c r="Z7" s="16"/>
      <c r="AA7" s="16"/>
      <c r="AB7" s="16"/>
      <c r="AC7" s="16"/>
      <c r="AD7" s="16"/>
      <c r="AE7" s="16"/>
      <c r="AF7" s="16"/>
    </row>
    <row r="8" spans="1:32" ht="15" customHeight="1" thickTop="1">
      <c r="A8" s="21">
        <v>1</v>
      </c>
      <c r="B8" s="17">
        <v>130</v>
      </c>
      <c r="C8" s="17" t="s">
        <v>13</v>
      </c>
      <c r="D8" s="22" t="s">
        <v>14</v>
      </c>
      <c r="E8" s="17" t="s">
        <v>15</v>
      </c>
      <c r="F8" s="23">
        <v>37176</v>
      </c>
      <c r="G8" s="17" t="s">
        <v>16</v>
      </c>
      <c r="H8" s="24" t="s">
        <v>17</v>
      </c>
      <c r="I8" s="24" t="s">
        <v>18</v>
      </c>
      <c r="J8" s="24"/>
      <c r="K8" s="25"/>
      <c r="L8" s="26">
        <f>(Q8*60+R8)/86400</f>
        <v>1.0081018518518518E-3</v>
      </c>
      <c r="M8" s="27"/>
      <c r="N8" s="28">
        <f>(L8-L$8)*86400</f>
        <v>0</v>
      </c>
      <c r="O8" s="29"/>
      <c r="P8" s="21" t="str">
        <f>IF(L8&lt;=89.4/86400,"КМС",IF(L8&lt;=95.8/86400,"I разр.",IF(L8&lt;=102/86400,"II разр.",IF(L8&lt;=110/86400,"III разр.",IF(L8&lt;=119.6/86400,"I юн.",IF(L8&lt;=132.4/86400,"II юн.",IF(L8&lt;=148.4/86400,"III юн.","")))))))</f>
        <v>КМС</v>
      </c>
      <c r="Q8" s="15">
        <v>1</v>
      </c>
      <c r="R8" s="20">
        <v>27.1</v>
      </c>
      <c r="S8" s="20"/>
      <c r="T8" s="16"/>
      <c r="U8" s="16"/>
      <c r="V8" s="16"/>
      <c r="W8" s="16"/>
      <c r="X8" s="17"/>
      <c r="Y8" s="16"/>
      <c r="Z8" s="16"/>
      <c r="AA8" s="16"/>
      <c r="AB8" s="16"/>
      <c r="AC8" s="16"/>
      <c r="AD8" s="16"/>
      <c r="AE8" s="16"/>
      <c r="AF8" s="16"/>
    </row>
    <row r="9" spans="1:32" ht="15" customHeight="1">
      <c r="A9" s="21">
        <v>2</v>
      </c>
      <c r="B9" s="17">
        <v>129</v>
      </c>
      <c r="C9" s="17" t="s">
        <v>19</v>
      </c>
      <c r="D9" s="22" t="s">
        <v>20</v>
      </c>
      <c r="E9" s="17" t="s">
        <v>15</v>
      </c>
      <c r="F9" s="23">
        <v>36862</v>
      </c>
      <c r="G9" s="17" t="s">
        <v>16</v>
      </c>
      <c r="H9" s="24" t="s">
        <v>17</v>
      </c>
      <c r="I9" s="24" t="s">
        <v>21</v>
      </c>
      <c r="J9" s="24"/>
      <c r="K9" s="30"/>
      <c r="L9" s="26">
        <f>(Q9*60+R9)/86400</f>
        <v>1.0166666666666668E-3</v>
      </c>
      <c r="M9" s="27"/>
      <c r="N9" s="31">
        <f t="shared" ref="N9:N29" si="0">(L9-L$8)*86400</f>
        <v>0.7400000000000142</v>
      </c>
      <c r="O9" s="29"/>
      <c r="P9" s="21" t="str">
        <f>IF(L9&lt;=89.4/86400,"КМС",IF(L9&lt;=95.8/86400,"I разр.",IF(L9&lt;=102/86400,"II разр.",IF(L9&lt;=110/86400,"III разр.",IF(L9&lt;=119.6/86400,"I юн.",IF(L9&lt;=132.4/86400,"II юн.",IF(L9&lt;=148.4/86400,"III юн.","")))))))</f>
        <v>КМС</v>
      </c>
      <c r="Q9" s="15">
        <v>1</v>
      </c>
      <c r="R9" s="20">
        <v>27.84</v>
      </c>
      <c r="S9" s="20"/>
      <c r="T9" s="16"/>
      <c r="U9" s="16"/>
      <c r="V9" s="16"/>
      <c r="W9" s="16"/>
      <c r="X9" s="17"/>
      <c r="Y9" s="16"/>
      <c r="Z9" s="16"/>
      <c r="AA9" s="16"/>
      <c r="AB9" s="16"/>
      <c r="AC9" s="16"/>
      <c r="AD9" s="16"/>
      <c r="AE9" s="16"/>
      <c r="AF9" s="16"/>
    </row>
    <row r="10" spans="1:32" ht="15" customHeight="1">
      <c r="A10" s="21">
        <v>3</v>
      </c>
      <c r="B10" s="17">
        <v>122</v>
      </c>
      <c r="C10" s="17" t="s">
        <v>19</v>
      </c>
      <c r="D10" s="22" t="s">
        <v>22</v>
      </c>
      <c r="E10" s="17" t="s">
        <v>15</v>
      </c>
      <c r="F10" s="23">
        <v>37306</v>
      </c>
      <c r="G10" s="17" t="s">
        <v>23</v>
      </c>
      <c r="H10" s="24" t="s">
        <v>24</v>
      </c>
      <c r="I10" s="24" t="s">
        <v>25</v>
      </c>
      <c r="J10" s="24"/>
      <c r="K10" s="30"/>
      <c r="L10" s="26">
        <f>(Q10*60+R10)/86400</f>
        <v>1.0207175925925926E-3</v>
      </c>
      <c r="M10" s="27"/>
      <c r="N10" s="31">
        <f t="shared" si="0"/>
        <v>1.0900000000000027</v>
      </c>
      <c r="O10" s="29"/>
      <c r="P10" s="21" t="str">
        <f>IF(L10&lt;=89.4/86400,"КМС",IF(L10&lt;=95.8/86400,"I разр.",IF(L10&lt;=102/86400,"II разр.",IF(L10&lt;=110/86400,"III разр.",IF(L10&lt;=119.6/86400,"I юн.",IF(L10&lt;=132.4/86400,"II юн.",IF(L10&lt;=148.4/86400,"III юн.","")))))))</f>
        <v>КМС</v>
      </c>
      <c r="Q10" s="15">
        <v>1</v>
      </c>
      <c r="R10" s="20">
        <v>28.19</v>
      </c>
      <c r="S10" s="20"/>
      <c r="T10" s="16"/>
      <c r="U10" s="16"/>
      <c r="V10" s="16"/>
      <c r="W10" s="16"/>
      <c r="X10" s="17"/>
      <c r="Y10" s="16"/>
      <c r="Z10" s="16"/>
      <c r="AA10" s="16"/>
      <c r="AB10" s="16"/>
      <c r="AC10" s="16"/>
      <c r="AD10" s="16"/>
      <c r="AE10" s="16"/>
      <c r="AF10" s="16"/>
    </row>
    <row r="11" spans="1:32" ht="15" customHeight="1">
      <c r="A11" s="21">
        <v>4</v>
      </c>
      <c r="B11" s="17">
        <v>120</v>
      </c>
      <c r="C11" s="17" t="s">
        <v>19</v>
      </c>
      <c r="D11" s="22" t="s">
        <v>26</v>
      </c>
      <c r="E11" s="17" t="s">
        <v>15</v>
      </c>
      <c r="F11" s="23" t="s">
        <v>27</v>
      </c>
      <c r="G11" s="17" t="s">
        <v>23</v>
      </c>
      <c r="H11" s="24" t="s">
        <v>24</v>
      </c>
      <c r="I11" s="24" t="s">
        <v>25</v>
      </c>
      <c r="J11" s="24"/>
      <c r="K11" s="30"/>
      <c r="L11" s="26">
        <f>(Q11*60+R11)/86400</f>
        <v>1.049074074074074E-3</v>
      </c>
      <c r="M11" s="27"/>
      <c r="N11" s="31">
        <f t="shared" si="0"/>
        <v>3.5399999999999974</v>
      </c>
      <c r="O11" s="29"/>
      <c r="P11" s="21" t="str">
        <f>IF(L11&lt;=89.4/86400,"КМС",IF(L11&lt;=95.8/86400,"I разр.",IF(L11&lt;=102/86400,"II разр.",IF(L11&lt;=110/86400,"III разр.",IF(L11&lt;=119.6/86400,"I юн.",IF(L11&lt;=132.4/86400,"II юн.",IF(L11&lt;=148.4/86400,"III юн.","")))))))</f>
        <v>I разр.</v>
      </c>
      <c r="Q11" s="15">
        <v>1</v>
      </c>
      <c r="R11" s="20">
        <v>30.64</v>
      </c>
      <c r="S11" s="20"/>
      <c r="T11" s="16"/>
      <c r="U11" s="16"/>
      <c r="V11" s="16"/>
      <c r="W11" s="16"/>
      <c r="X11" s="17"/>
      <c r="Y11" s="16"/>
      <c r="Z11" s="16"/>
      <c r="AA11" s="16"/>
      <c r="AB11" s="16"/>
      <c r="AC11" s="16"/>
      <c r="AD11" s="16"/>
      <c r="AE11" s="16"/>
      <c r="AF11" s="16"/>
    </row>
    <row r="12" spans="1:32" ht="15" customHeight="1">
      <c r="A12" s="21">
        <v>5</v>
      </c>
      <c r="B12" s="17">
        <v>123</v>
      </c>
      <c r="C12" s="17" t="s">
        <v>19</v>
      </c>
      <c r="D12" s="22" t="s">
        <v>28</v>
      </c>
      <c r="E12" s="17" t="s">
        <v>15</v>
      </c>
      <c r="F12" s="23">
        <v>36956</v>
      </c>
      <c r="G12" s="17" t="s">
        <v>29</v>
      </c>
      <c r="H12" s="24" t="s">
        <v>24</v>
      </c>
      <c r="I12" s="24" t="s">
        <v>25</v>
      </c>
      <c r="J12" s="24"/>
      <c r="K12" s="30"/>
      <c r="L12" s="26">
        <f>(Q12*60+R12)/86400</f>
        <v>1.0524305555555556E-3</v>
      </c>
      <c r="M12" s="27"/>
      <c r="N12" s="31">
        <f t="shared" si="0"/>
        <v>3.830000000000005</v>
      </c>
      <c r="O12" s="29"/>
      <c r="P12" s="21" t="s">
        <v>23</v>
      </c>
      <c r="Q12" s="15">
        <v>1</v>
      </c>
      <c r="R12" s="20">
        <v>30.93</v>
      </c>
      <c r="S12" s="20"/>
      <c r="T12" s="16"/>
      <c r="U12" s="16"/>
      <c r="V12" s="16"/>
      <c r="W12" s="16"/>
      <c r="X12" s="17"/>
      <c r="Y12" s="16"/>
      <c r="Z12" s="16"/>
      <c r="AA12" s="16"/>
      <c r="AB12" s="16"/>
      <c r="AC12" s="16"/>
      <c r="AD12" s="16"/>
      <c r="AE12" s="16"/>
      <c r="AF12" s="16"/>
    </row>
    <row r="13" spans="1:32" ht="15" customHeight="1">
      <c r="A13" s="21">
        <v>6</v>
      </c>
      <c r="B13" s="17">
        <v>127</v>
      </c>
      <c r="C13" s="17" t="s">
        <v>13</v>
      </c>
      <c r="D13" s="22" t="s">
        <v>30</v>
      </c>
      <c r="E13" s="17" t="s">
        <v>15</v>
      </c>
      <c r="F13" s="23">
        <v>37235</v>
      </c>
      <c r="G13" s="17" t="s">
        <v>16</v>
      </c>
      <c r="H13" s="24" t="s">
        <v>31</v>
      </c>
      <c r="I13" s="24" t="s">
        <v>32</v>
      </c>
      <c r="J13" s="24"/>
      <c r="K13" s="25"/>
      <c r="L13" s="26">
        <f>(Q13*60+R13)/86400</f>
        <v>1.0560185185185184E-3</v>
      </c>
      <c r="M13" s="27"/>
      <c r="N13" s="31">
        <f t="shared" si="0"/>
        <v>4.1399999999999935</v>
      </c>
      <c r="O13" s="29"/>
      <c r="P13" s="21" t="str">
        <f>IF(L13&lt;=89.4/86400,"КМС",IF(L13&lt;=95.8/86400,"I разр.",IF(L13&lt;=102/86400,"II разр.",IF(L13&lt;=110/86400,"III разр.",IF(L13&lt;=119.6/86400,"I юн.",IF(L13&lt;=132.4/86400,"II юн.",IF(L13&lt;=148.4/86400,"III юн.","")))))))</f>
        <v>I разр.</v>
      </c>
      <c r="Q13" s="15">
        <v>1</v>
      </c>
      <c r="R13" s="20">
        <v>31.24</v>
      </c>
      <c r="S13" s="20"/>
      <c r="T13" s="16"/>
      <c r="U13" s="16"/>
      <c r="V13" s="16"/>
      <c r="W13" s="16"/>
      <c r="X13" s="17"/>
      <c r="Y13" s="16"/>
      <c r="Z13" s="16"/>
      <c r="AA13" s="16"/>
      <c r="AB13" s="16"/>
      <c r="AC13" s="16"/>
      <c r="AD13" s="16"/>
      <c r="AE13" s="16"/>
      <c r="AF13" s="16"/>
    </row>
    <row r="14" spans="1:32" ht="15" customHeight="1">
      <c r="A14" s="21">
        <v>7</v>
      </c>
      <c r="B14" s="17">
        <v>125</v>
      </c>
      <c r="C14" s="17" t="s">
        <v>19</v>
      </c>
      <c r="D14" s="22" t="s">
        <v>33</v>
      </c>
      <c r="E14" s="17" t="s">
        <v>15</v>
      </c>
      <c r="F14" s="23">
        <v>37116</v>
      </c>
      <c r="G14" s="17" t="s">
        <v>23</v>
      </c>
      <c r="H14" s="24" t="s">
        <v>24</v>
      </c>
      <c r="I14" s="24" t="s">
        <v>25</v>
      </c>
      <c r="J14" s="24"/>
      <c r="K14" s="30"/>
      <c r="L14" s="26">
        <f>(Q14*60+R14)/86400</f>
        <v>1.0848379629629628E-3</v>
      </c>
      <c r="M14" s="27"/>
      <c r="N14" s="31">
        <f t="shared" si="0"/>
        <v>6.6299999999999883</v>
      </c>
      <c r="O14" s="29"/>
      <c r="P14" s="21" t="str">
        <f>IF(L14&lt;=89.4/86400,"КМС",IF(L14&lt;=95.8/86400,"I разр.",IF(L14&lt;=102/86400,"II разр.",IF(L14&lt;=110/86400,"III разр.",IF(L14&lt;=119.6/86400,"I юн.",IF(L14&lt;=132.4/86400,"II юн.",IF(L14&lt;=148.4/86400,"III юн.","")))))))</f>
        <v>I разр.</v>
      </c>
      <c r="Q14" s="15">
        <v>1</v>
      </c>
      <c r="R14" s="20">
        <v>33.729999999999997</v>
      </c>
      <c r="S14" s="20"/>
      <c r="T14" s="16"/>
      <c r="U14" s="16"/>
      <c r="V14" s="16"/>
      <c r="W14" s="16"/>
      <c r="X14" s="17"/>
      <c r="Y14" s="16"/>
      <c r="Z14" s="16"/>
      <c r="AA14" s="16"/>
      <c r="AB14" s="16"/>
      <c r="AC14" s="16"/>
      <c r="AD14" s="16"/>
      <c r="AE14" s="16"/>
      <c r="AF14" s="16"/>
    </row>
    <row r="15" spans="1:32" ht="15" customHeight="1">
      <c r="A15" s="21">
        <v>8</v>
      </c>
      <c r="B15" s="17">
        <v>133</v>
      </c>
      <c r="C15" s="17" t="s">
        <v>13</v>
      </c>
      <c r="D15" s="22" t="s">
        <v>34</v>
      </c>
      <c r="E15" s="17" t="s">
        <v>15</v>
      </c>
      <c r="F15" s="23">
        <v>37209</v>
      </c>
      <c r="G15" s="17" t="s">
        <v>23</v>
      </c>
      <c r="H15" s="24" t="s">
        <v>35</v>
      </c>
      <c r="I15" s="24"/>
      <c r="J15" s="24"/>
      <c r="K15" s="25"/>
      <c r="L15" s="26">
        <f>(Q15*60+R15)/86400</f>
        <v>1.0983796296296297E-3</v>
      </c>
      <c r="M15" s="27"/>
      <c r="N15" s="31">
        <f t="shared" si="0"/>
        <v>7.8000000000000087</v>
      </c>
      <c r="O15" s="29"/>
      <c r="P15" s="21" t="str">
        <f>IF(L15&lt;=89.4/86400,"КМС",IF(L15&lt;=95.8/86400,"I разр.",IF(L15&lt;=102/86400,"II разр.",IF(L15&lt;=110/86400,"III разр.",IF(L15&lt;=119.6/86400,"I юн.",IF(L15&lt;=132.4/86400,"II юн.",IF(L15&lt;=148.4/86400,"III юн.","")))))))</f>
        <v>I разр.</v>
      </c>
      <c r="Q15" s="15">
        <v>1</v>
      </c>
      <c r="R15" s="20">
        <v>34.9</v>
      </c>
      <c r="S15" s="20"/>
      <c r="T15" s="16"/>
      <c r="U15" s="16"/>
      <c r="V15" s="16"/>
      <c r="W15" s="16"/>
      <c r="X15" s="17"/>
      <c r="Y15" s="16"/>
      <c r="Z15" s="16"/>
      <c r="AA15" s="16"/>
      <c r="AB15" s="16"/>
      <c r="AC15" s="16"/>
      <c r="AD15" s="16"/>
      <c r="AE15" s="16"/>
      <c r="AF15" s="16"/>
    </row>
    <row r="16" spans="1:32" ht="15" customHeight="1">
      <c r="A16" s="21">
        <v>9</v>
      </c>
      <c r="B16" s="17">
        <v>131</v>
      </c>
      <c r="C16" s="17" t="s">
        <v>19</v>
      </c>
      <c r="D16" s="22" t="s">
        <v>36</v>
      </c>
      <c r="E16" s="17" t="s">
        <v>15</v>
      </c>
      <c r="F16" s="23">
        <v>37315</v>
      </c>
      <c r="G16" s="17" t="s">
        <v>29</v>
      </c>
      <c r="H16" s="24" t="s">
        <v>17</v>
      </c>
      <c r="I16" s="24" t="s">
        <v>18</v>
      </c>
      <c r="J16" s="24"/>
      <c r="K16" s="30"/>
      <c r="L16" s="26">
        <f t="shared" ref="L16" si="1">(Q16*60+R16)/86400</f>
        <v>1.1144675925925925E-3</v>
      </c>
      <c r="M16" s="27"/>
      <c r="N16" s="31">
        <f t="shared" si="0"/>
        <v>9.1899999999999906</v>
      </c>
      <c r="O16" s="29"/>
      <c r="P16" s="21" t="str">
        <f t="shared" ref="P16" si="2">IF(L16&lt;=89.4/86400,"КМС",IF(L16&lt;=95.8/86400,"I разр.",IF(L16&lt;=102/86400,"II разр.",IF(L16&lt;=110/86400,"III разр.",IF(L16&lt;=119.6/86400,"I юн.",IF(L16&lt;=132.4/86400,"II юн.",IF(L16&lt;=148.4/86400,"III юн.","")))))))</f>
        <v>II разр.</v>
      </c>
      <c r="Q16" s="15">
        <v>1</v>
      </c>
      <c r="R16" s="20">
        <v>36.29</v>
      </c>
      <c r="S16" s="20"/>
      <c r="T16" s="16"/>
      <c r="U16" s="16"/>
      <c r="V16" s="16"/>
      <c r="W16" s="16"/>
      <c r="X16" s="17"/>
      <c r="Y16" s="16"/>
      <c r="Z16" s="16"/>
      <c r="AA16" s="16"/>
      <c r="AB16" s="16"/>
      <c r="AC16" s="16"/>
      <c r="AD16" s="16"/>
      <c r="AE16" s="16"/>
      <c r="AF16" s="16"/>
    </row>
    <row r="17" spans="1:32" ht="15" customHeight="1">
      <c r="A17" s="21">
        <v>10</v>
      </c>
      <c r="B17" s="17">
        <v>121</v>
      </c>
      <c r="C17" s="17" t="s">
        <v>19</v>
      </c>
      <c r="D17" s="22" t="s">
        <v>37</v>
      </c>
      <c r="E17" s="17" t="s">
        <v>15</v>
      </c>
      <c r="F17" s="23" t="s">
        <v>38</v>
      </c>
      <c r="G17" s="17" t="s">
        <v>23</v>
      </c>
      <c r="H17" s="24" t="s">
        <v>24</v>
      </c>
      <c r="I17" s="24" t="s">
        <v>25</v>
      </c>
      <c r="J17" s="24"/>
      <c r="K17" s="30"/>
      <c r="L17" s="26">
        <f>(Q17*60+R17)/86400</f>
        <v>1.1190972222222223E-3</v>
      </c>
      <c r="M17" s="27"/>
      <c r="N17" s="31">
        <f t="shared" si="0"/>
        <v>9.590000000000007</v>
      </c>
      <c r="O17" s="29"/>
      <c r="P17" s="21" t="str">
        <f>IF(L17&lt;=89.4/86400,"КМС",IF(L17&lt;=95.8/86400,"I разр.",IF(L17&lt;=102/86400,"II разр.",IF(L17&lt;=110/86400,"III разр.",IF(L17&lt;=119.6/86400,"I юн.",IF(L17&lt;=132.4/86400,"II юн.",IF(L17&lt;=148.4/86400,"III юн.","")))))))</f>
        <v>II разр.</v>
      </c>
      <c r="Q17" s="15">
        <v>1</v>
      </c>
      <c r="R17" s="20">
        <v>36.69</v>
      </c>
      <c r="S17" s="20"/>
      <c r="T17" s="16"/>
      <c r="U17" s="16"/>
      <c r="V17" s="16"/>
      <c r="W17" s="16"/>
      <c r="X17" s="17"/>
      <c r="Y17" s="16"/>
      <c r="Z17" s="16"/>
      <c r="AA17" s="16"/>
      <c r="AB17" s="16"/>
      <c r="AC17" s="16"/>
      <c r="AD17" s="16"/>
      <c r="AE17" s="16"/>
      <c r="AF17" s="16"/>
    </row>
    <row r="18" spans="1:32" ht="15" customHeight="1">
      <c r="A18" s="21">
        <v>11</v>
      </c>
      <c r="B18" s="17">
        <v>126</v>
      </c>
      <c r="C18" s="17" t="s">
        <v>13</v>
      </c>
      <c r="D18" s="22" t="s">
        <v>39</v>
      </c>
      <c r="E18" s="17" t="s">
        <v>15</v>
      </c>
      <c r="F18" s="23">
        <v>37479</v>
      </c>
      <c r="G18" s="17" t="s">
        <v>23</v>
      </c>
      <c r="H18" s="24" t="s">
        <v>31</v>
      </c>
      <c r="I18" s="24" t="s">
        <v>32</v>
      </c>
      <c r="J18" s="24"/>
      <c r="K18" s="25"/>
      <c r="L18" s="26">
        <f>(Q18*60+R18)/86400</f>
        <v>1.1351851851851853E-3</v>
      </c>
      <c r="M18" s="27"/>
      <c r="N18" s="31">
        <f t="shared" si="0"/>
        <v>10.980000000000009</v>
      </c>
      <c r="O18" s="29"/>
      <c r="P18" s="21" t="str">
        <f>IF(L18&lt;=89.4/86400,"КМС",IF(L18&lt;=95.8/86400,"I разр.",IF(L18&lt;=102/86400,"II разр.",IF(L18&lt;=110/86400,"III разр.",IF(L18&lt;=119.6/86400,"I юн.",IF(L18&lt;=132.4/86400,"II юн.",IF(L18&lt;=148.4/86400,"III юн.","")))))))</f>
        <v>II разр.</v>
      </c>
      <c r="Q18" s="15">
        <v>1</v>
      </c>
      <c r="R18" s="20">
        <v>38.08</v>
      </c>
      <c r="S18" s="20"/>
      <c r="T18" s="16"/>
      <c r="U18" s="16"/>
      <c r="V18" s="16"/>
      <c r="W18" s="16"/>
      <c r="X18" s="17"/>
      <c r="Y18" s="16"/>
      <c r="Z18" s="16"/>
      <c r="AA18" s="16"/>
      <c r="AB18" s="16"/>
      <c r="AC18" s="16"/>
      <c r="AD18" s="16"/>
      <c r="AE18" s="16"/>
      <c r="AF18" s="16"/>
    </row>
    <row r="19" spans="1:32" ht="15" customHeight="1">
      <c r="A19" s="21">
        <v>12</v>
      </c>
      <c r="B19" s="17">
        <v>134</v>
      </c>
      <c r="C19" s="17" t="s">
        <v>13</v>
      </c>
      <c r="D19" s="22" t="s">
        <v>40</v>
      </c>
      <c r="E19" s="17" t="s">
        <v>15</v>
      </c>
      <c r="F19" s="23">
        <v>38104</v>
      </c>
      <c r="G19" s="17" t="s">
        <v>29</v>
      </c>
      <c r="H19" s="24" t="s">
        <v>35</v>
      </c>
      <c r="I19" s="24"/>
      <c r="J19" s="24"/>
      <c r="K19" s="25"/>
      <c r="L19" s="26">
        <f>(Q19*60+R19)/86400</f>
        <v>1.2069444444444445E-3</v>
      </c>
      <c r="M19" s="27"/>
      <c r="N19" s="31">
        <f t="shared" si="0"/>
        <v>17.180000000000007</v>
      </c>
      <c r="O19" s="29"/>
      <c r="P19" s="21" t="str">
        <f>IF(L19&lt;=89.4/86400,"КМС",IF(L19&lt;=95.8/86400,"I разр.",IF(L19&lt;=102/86400,"II разр.",IF(L19&lt;=110/86400,"III разр.",IF(L19&lt;=119.6/86400,"I юн.",IF(L19&lt;=132.4/86400,"II юн.",IF(L19&lt;=148.4/86400,"III юн.","")))))))</f>
        <v>III разр.</v>
      </c>
      <c r="Q19" s="15">
        <v>1</v>
      </c>
      <c r="R19" s="20">
        <v>44.28</v>
      </c>
      <c r="S19" s="20"/>
      <c r="T19" s="16"/>
      <c r="U19" s="16"/>
      <c r="V19" s="16"/>
      <c r="W19" s="16"/>
      <c r="X19" s="17"/>
      <c r="Y19" s="16"/>
      <c r="Z19" s="16"/>
      <c r="AA19" s="16"/>
      <c r="AB19" s="16"/>
      <c r="AC19" s="16"/>
      <c r="AD19" s="16"/>
      <c r="AE19" s="16"/>
      <c r="AF19" s="16"/>
    </row>
    <row r="20" spans="1:32" ht="15" customHeight="1">
      <c r="A20" s="21">
        <v>13</v>
      </c>
      <c r="B20" s="17">
        <v>135</v>
      </c>
      <c r="C20" s="17" t="s">
        <v>13</v>
      </c>
      <c r="D20" s="22" t="s">
        <v>41</v>
      </c>
      <c r="E20" s="17" t="s">
        <v>15</v>
      </c>
      <c r="F20" s="23">
        <v>37449</v>
      </c>
      <c r="G20" s="17" t="s">
        <v>29</v>
      </c>
      <c r="H20" s="24" t="s">
        <v>35</v>
      </c>
      <c r="I20" s="24"/>
      <c r="J20" s="24"/>
      <c r="K20" s="25"/>
      <c r="L20" s="26">
        <f>(Q20*60+R20)/86400</f>
        <v>1.2385416666666667E-3</v>
      </c>
      <c r="M20" s="27"/>
      <c r="N20" s="31">
        <f t="shared" si="0"/>
        <v>19.91</v>
      </c>
      <c r="O20" s="29"/>
      <c r="P20" s="21" t="str">
        <f>IF(L20&lt;=89.4/86400,"КМС",IF(L20&lt;=95.8/86400,"I разр.",IF(L20&lt;=102/86400,"II разр.",IF(L20&lt;=110/86400,"III разр.",IF(L20&lt;=119.6/86400,"I юн.",IF(L20&lt;=132.4/86400,"II юн.",IF(L20&lt;=148.4/86400,"III юн.","")))))))</f>
        <v>III разр.</v>
      </c>
      <c r="Q20" s="15">
        <v>1</v>
      </c>
      <c r="R20" s="32">
        <v>47.01</v>
      </c>
      <c r="S20" s="20"/>
      <c r="T20" s="16"/>
      <c r="U20" s="16"/>
      <c r="V20" s="16"/>
      <c r="W20" s="16"/>
      <c r="X20" s="17"/>
      <c r="Y20" s="16"/>
      <c r="Z20" s="16"/>
      <c r="AA20" s="16"/>
      <c r="AB20" s="16"/>
      <c r="AC20" s="16"/>
      <c r="AD20" s="16"/>
      <c r="AE20" s="16"/>
      <c r="AF20" s="16"/>
    </row>
    <row r="21" spans="1:32" ht="15" customHeight="1" thickBot="1">
      <c r="A21" s="33">
        <v>14</v>
      </c>
      <c r="B21" s="34">
        <v>132</v>
      </c>
      <c r="C21" s="34" t="s">
        <v>13</v>
      </c>
      <c r="D21" s="35" t="s">
        <v>42</v>
      </c>
      <c r="E21" s="34" t="s">
        <v>15</v>
      </c>
      <c r="F21" s="36">
        <v>36897</v>
      </c>
      <c r="G21" s="34" t="s">
        <v>16</v>
      </c>
      <c r="H21" s="37" t="s">
        <v>17</v>
      </c>
      <c r="I21" s="37" t="s">
        <v>43</v>
      </c>
      <c r="J21" s="37"/>
      <c r="K21" s="38"/>
      <c r="L21" s="39">
        <f>(Q21*60+R21)/86400</f>
        <v>1.4172453703703704E-3</v>
      </c>
      <c r="M21" s="40"/>
      <c r="N21" s="41">
        <f t="shared" si="0"/>
        <v>35.35</v>
      </c>
      <c r="O21" s="42"/>
      <c r="P21" s="33" t="str">
        <f>IF(L21&lt;=89.4/86400,"КМС",IF(L21&lt;=95.8/86400,"I разр.",IF(L21&lt;=102/86400,"II разр.",IF(L21&lt;=110/86400,"III разр.",IF(L21&lt;=119.6/86400,"I юн.",IF(L21&lt;=132.4/86400,"II юн.",IF(L21&lt;=148.4/86400,"III юн.","")))))))</f>
        <v>II юн.</v>
      </c>
      <c r="Q21" s="15">
        <v>2</v>
      </c>
      <c r="R21" s="20">
        <v>2.4500000000000002</v>
      </c>
      <c r="S21" s="20"/>
      <c r="T21" s="16"/>
      <c r="U21" s="16"/>
      <c r="V21" s="16"/>
      <c r="W21" s="16"/>
      <c r="X21" s="17"/>
      <c r="Y21" s="16"/>
      <c r="Z21" s="16"/>
      <c r="AA21" s="16"/>
      <c r="AB21" s="16"/>
      <c r="AC21" s="16"/>
      <c r="AD21" s="16"/>
      <c r="AE21" s="16"/>
      <c r="AF21" s="16"/>
    </row>
    <row r="22" spans="1:32" ht="15" customHeight="1" thickTop="1">
      <c r="A22" s="21">
        <v>1</v>
      </c>
      <c r="B22" s="17">
        <v>138</v>
      </c>
      <c r="C22" s="17" t="s">
        <v>19</v>
      </c>
      <c r="D22" s="22" t="s">
        <v>44</v>
      </c>
      <c r="E22" s="17" t="s">
        <v>45</v>
      </c>
      <c r="F22" s="23">
        <v>36184</v>
      </c>
      <c r="G22" s="17" t="s">
        <v>16</v>
      </c>
      <c r="H22" s="24" t="s">
        <v>31</v>
      </c>
      <c r="I22" s="24" t="s">
        <v>46</v>
      </c>
      <c r="J22" s="24"/>
      <c r="K22" s="30"/>
      <c r="L22" s="26">
        <f>(Q22*60+R22)/86400</f>
        <v>1.0096064814814816E-3</v>
      </c>
      <c r="M22" s="27"/>
      <c r="N22" s="31">
        <f>(L22-L$22)*86400</f>
        <v>0</v>
      </c>
      <c r="O22" s="29"/>
      <c r="P22" s="21" t="str">
        <f>IF(L22&lt;=89.4/86400,"КМС",IF(L22&lt;=95.8/86400,"I разр.",IF(L22&lt;=102/86400,"II разр.",IF(L22&lt;=110/86400,"III разр.",IF(L22&lt;=119.6/86400,"I юн.",IF(L22&lt;=132.4/86400,"II юн.",IF(L22&lt;=148.4/86400,"III юн.","")))))))</f>
        <v>КМС</v>
      </c>
      <c r="Q22" s="15">
        <v>1</v>
      </c>
      <c r="R22" s="20">
        <v>27.23</v>
      </c>
      <c r="S22" s="20"/>
      <c r="T22" s="16"/>
      <c r="U22" s="16"/>
      <c r="V22" s="16"/>
      <c r="W22" s="16"/>
      <c r="X22" s="17"/>
      <c r="Y22" s="16"/>
      <c r="Z22" s="16"/>
      <c r="AA22" s="16"/>
      <c r="AB22" s="16"/>
      <c r="AC22" s="16"/>
      <c r="AD22" s="16"/>
      <c r="AE22" s="16"/>
      <c r="AF22" s="16"/>
    </row>
    <row r="23" spans="1:32" ht="15" customHeight="1">
      <c r="A23" s="21">
        <v>2</v>
      </c>
      <c r="B23" s="17">
        <v>136</v>
      </c>
      <c r="C23" s="17" t="s">
        <v>19</v>
      </c>
      <c r="D23" s="22" t="s">
        <v>47</v>
      </c>
      <c r="E23" s="17" t="s">
        <v>45</v>
      </c>
      <c r="F23" s="23" t="s">
        <v>48</v>
      </c>
      <c r="G23" s="17" t="s">
        <v>16</v>
      </c>
      <c r="H23" s="24" t="s">
        <v>24</v>
      </c>
      <c r="I23" s="24" t="s">
        <v>49</v>
      </c>
      <c r="J23" s="24"/>
      <c r="K23" s="30"/>
      <c r="L23" s="26">
        <f>(Q23*60+R23)/86400</f>
        <v>1.0519675925925926E-3</v>
      </c>
      <c r="M23" s="27"/>
      <c r="N23" s="31">
        <f t="shared" ref="N23:N26" si="3">(L23-L$22)*86400</f>
        <v>3.6599999999999966</v>
      </c>
      <c r="O23" s="29"/>
      <c r="P23" s="21" t="str">
        <f>IF(L23&lt;=89.4/86400,"КМС",IF(L23&lt;=95.8/86400,"I разр.",IF(L23&lt;=102/86400,"II разр.",IF(L23&lt;=110/86400,"III разр.",IF(L23&lt;=119.6/86400,"I юн.",IF(L23&lt;=132.4/86400,"II юн.",IF(L23&lt;=148.4/86400,"III юн.","")))))))</f>
        <v>I разр.</v>
      </c>
      <c r="Q23" s="15">
        <v>1</v>
      </c>
      <c r="R23" s="20">
        <v>30.89</v>
      </c>
      <c r="S23" s="20"/>
      <c r="T23" s="16"/>
      <c r="U23" s="16"/>
      <c r="V23" s="16"/>
      <c r="W23" s="16"/>
      <c r="X23" s="17"/>
      <c r="Y23" s="16"/>
      <c r="Z23" s="16"/>
      <c r="AA23" s="16"/>
      <c r="AB23" s="16"/>
      <c r="AC23" s="16"/>
      <c r="AD23" s="16"/>
      <c r="AE23" s="16"/>
      <c r="AF23" s="16"/>
    </row>
    <row r="24" spans="1:32" ht="15" customHeight="1">
      <c r="A24" s="21">
        <v>3</v>
      </c>
      <c r="B24" s="17">
        <v>137</v>
      </c>
      <c r="C24" s="17" t="s">
        <v>13</v>
      </c>
      <c r="D24" s="22" t="s">
        <v>50</v>
      </c>
      <c r="E24" s="17" t="s">
        <v>45</v>
      </c>
      <c r="F24" s="23">
        <v>36050</v>
      </c>
      <c r="G24" s="17" t="s">
        <v>16</v>
      </c>
      <c r="H24" s="24" t="s">
        <v>31</v>
      </c>
      <c r="I24" s="24" t="s">
        <v>51</v>
      </c>
      <c r="J24" s="24"/>
      <c r="K24" s="25"/>
      <c r="L24" s="26">
        <f>(Q24*60+R24)/86400</f>
        <v>1.0635416666666666E-3</v>
      </c>
      <c r="M24" s="27"/>
      <c r="N24" s="31">
        <f t="shared" si="3"/>
        <v>4.6599999999999904</v>
      </c>
      <c r="O24" s="29"/>
      <c r="P24" s="21" t="str">
        <f>IF(L24&lt;=89.4/86400,"КМС",IF(L24&lt;=95.8/86400,"I разр.",IF(L24&lt;=102/86400,"II разр.",IF(L24&lt;=110/86400,"III разр.",IF(L24&lt;=119.6/86400,"I юн.",IF(L24&lt;=132.4/86400,"II юн.",IF(L24&lt;=148.4/86400,"III юн.","")))))))</f>
        <v>I разр.</v>
      </c>
      <c r="Q24" s="15">
        <v>1</v>
      </c>
      <c r="R24" s="20">
        <v>31.89</v>
      </c>
      <c r="S24" s="20"/>
      <c r="T24" s="16"/>
      <c r="U24" s="16"/>
      <c r="V24" s="16"/>
      <c r="W24" s="16"/>
      <c r="X24" s="17"/>
      <c r="Y24" s="16"/>
      <c r="Z24" s="16"/>
      <c r="AA24" s="16"/>
      <c r="AB24" s="16"/>
      <c r="AC24" s="16"/>
      <c r="AD24" s="16"/>
      <c r="AE24" s="16"/>
      <c r="AF24" s="16"/>
    </row>
    <row r="25" spans="1:32" ht="15" customHeight="1">
      <c r="A25" s="21">
        <v>4</v>
      </c>
      <c r="B25" s="17">
        <v>142</v>
      </c>
      <c r="C25" s="17" t="s">
        <v>13</v>
      </c>
      <c r="D25" s="22" t="s">
        <v>52</v>
      </c>
      <c r="E25" s="17" t="s">
        <v>45</v>
      </c>
      <c r="F25" s="23">
        <v>36228</v>
      </c>
      <c r="G25" s="17" t="s">
        <v>23</v>
      </c>
      <c r="H25" s="24" t="s">
        <v>35</v>
      </c>
      <c r="I25" s="24"/>
      <c r="J25" s="24"/>
      <c r="K25" s="25"/>
      <c r="L25" s="26">
        <f>(Q25*60+R25)/86400</f>
        <v>1.1152777777777778E-3</v>
      </c>
      <c r="M25" s="27"/>
      <c r="N25" s="31">
        <f t="shared" si="3"/>
        <v>9.1299999999999919</v>
      </c>
      <c r="O25" s="29"/>
      <c r="P25" s="21" t="str">
        <f>IF(L25&lt;=89.4/86400,"КМС",IF(L25&lt;=95.8/86400,"I разр.",IF(L25&lt;=102/86400,"II разр.",IF(L25&lt;=110/86400,"III разр.",IF(L25&lt;=119.6/86400,"I юн.",IF(L25&lt;=132.4/86400,"II юн.",IF(L25&lt;=148.4/86400,"III юн.","")))))))</f>
        <v>II разр.</v>
      </c>
      <c r="Q25" s="15">
        <v>1</v>
      </c>
      <c r="R25" s="20">
        <v>36.36</v>
      </c>
      <c r="S25" s="20"/>
      <c r="T25" s="16"/>
      <c r="U25" s="16"/>
      <c r="V25" s="16"/>
      <c r="W25" s="16"/>
      <c r="X25" s="17"/>
      <c r="Y25" s="16"/>
      <c r="Z25" s="16"/>
      <c r="AA25" s="16"/>
      <c r="AB25" s="16"/>
      <c r="AC25" s="16"/>
      <c r="AD25" s="16"/>
      <c r="AE25" s="16"/>
      <c r="AF25" s="16"/>
    </row>
    <row r="26" spans="1:32" ht="15" customHeight="1" thickBot="1">
      <c r="A26" s="33">
        <v>5</v>
      </c>
      <c r="B26" s="34">
        <v>141</v>
      </c>
      <c r="C26" s="34" t="s">
        <v>19</v>
      </c>
      <c r="D26" s="35" t="s">
        <v>53</v>
      </c>
      <c r="E26" s="34" t="s">
        <v>45</v>
      </c>
      <c r="F26" s="36">
        <v>36588</v>
      </c>
      <c r="G26" s="34" t="s">
        <v>23</v>
      </c>
      <c r="H26" s="37" t="s">
        <v>35</v>
      </c>
      <c r="I26" s="37"/>
      <c r="J26" s="37"/>
      <c r="K26" s="43"/>
      <c r="L26" s="39">
        <f t="shared" ref="L26" si="4">(Q26*60+R26)/86400</f>
        <v>1.1473379629629629E-3</v>
      </c>
      <c r="M26" s="40"/>
      <c r="N26" s="41">
        <f t="shared" si="3"/>
        <v>11.899999999999984</v>
      </c>
      <c r="O26" s="42"/>
      <c r="P26" s="33" t="str">
        <f t="shared" ref="P26" si="5">IF(L26&lt;=89.4/86400,"КМС",IF(L26&lt;=95.8/86400,"I разр.",IF(L26&lt;=102/86400,"II разр.",IF(L26&lt;=110/86400,"III разр.",IF(L26&lt;=119.6/86400,"I юн.",IF(L26&lt;=132.4/86400,"II юн.",IF(L26&lt;=148.4/86400,"III юн.","")))))))</f>
        <v>II разр.</v>
      </c>
      <c r="Q26" s="15">
        <v>1</v>
      </c>
      <c r="R26" s="20">
        <v>39.130000000000003</v>
      </c>
      <c r="S26" s="20"/>
      <c r="T26" s="16"/>
      <c r="U26" s="16"/>
      <c r="V26" s="16"/>
      <c r="W26" s="16"/>
      <c r="X26" s="17"/>
      <c r="Y26" s="16"/>
      <c r="Z26" s="16"/>
      <c r="AA26" s="16"/>
      <c r="AB26" s="16"/>
      <c r="AC26" s="16"/>
      <c r="AD26" s="16"/>
      <c r="AE26" s="16"/>
      <c r="AF26" s="16"/>
    </row>
    <row r="27" spans="1:32" ht="15" customHeight="1" thickTop="1">
      <c r="A27" s="21">
        <v>1</v>
      </c>
      <c r="B27" s="17">
        <v>147</v>
      </c>
      <c r="C27" s="17" t="s">
        <v>19</v>
      </c>
      <c r="D27" s="22" t="s">
        <v>54</v>
      </c>
      <c r="E27" s="17" t="s">
        <v>55</v>
      </c>
      <c r="F27" s="23">
        <v>34771</v>
      </c>
      <c r="G27" s="17" t="s">
        <v>56</v>
      </c>
      <c r="H27" s="24" t="s">
        <v>31</v>
      </c>
      <c r="I27" s="24" t="s">
        <v>51</v>
      </c>
      <c r="J27" s="24"/>
      <c r="K27" s="30"/>
      <c r="L27" s="26">
        <f>(Q27*60+R27)/86400</f>
        <v>9.4224537037037031E-4</v>
      </c>
      <c r="M27" s="27"/>
      <c r="N27" s="31">
        <f>(L27-L$27)*86400</f>
        <v>0</v>
      </c>
      <c r="O27" s="29"/>
      <c r="P27" s="21" t="s">
        <v>56</v>
      </c>
      <c r="Q27" s="15">
        <v>1</v>
      </c>
      <c r="R27" s="20">
        <v>21.41</v>
      </c>
      <c r="S27" s="20"/>
      <c r="T27" s="16"/>
      <c r="U27" s="16"/>
      <c r="V27" s="16"/>
      <c r="W27" s="16"/>
      <c r="X27" s="17"/>
      <c r="Y27" s="16"/>
      <c r="Z27" s="16"/>
      <c r="AA27" s="16"/>
      <c r="AB27" s="16"/>
      <c r="AC27" s="16"/>
      <c r="AD27" s="16"/>
      <c r="AE27" s="16"/>
      <c r="AF27" s="16"/>
    </row>
    <row r="28" spans="1:32" ht="15" customHeight="1">
      <c r="A28" s="21">
        <v>2</v>
      </c>
      <c r="B28" s="17">
        <v>149</v>
      </c>
      <c r="C28" s="17" t="s">
        <v>13</v>
      </c>
      <c r="D28" s="22" t="s">
        <v>57</v>
      </c>
      <c r="E28" s="17" t="s">
        <v>55</v>
      </c>
      <c r="F28" s="23">
        <v>34514</v>
      </c>
      <c r="G28" s="17" t="s">
        <v>56</v>
      </c>
      <c r="H28" s="24" t="s">
        <v>31</v>
      </c>
      <c r="I28" s="24" t="s">
        <v>51</v>
      </c>
      <c r="J28" s="24"/>
      <c r="K28" s="25"/>
      <c r="L28" s="26">
        <f>(Q28*60+R28)/86400</f>
        <v>9.6574074074074075E-4</v>
      </c>
      <c r="M28" s="27"/>
      <c r="N28" s="31">
        <f t="shared" ref="N28:N29" si="6">(L28-L$27)*86400</f>
        <v>2.0300000000000065</v>
      </c>
      <c r="O28" s="29"/>
      <c r="P28" s="21" t="str">
        <f>IF(L28&lt;=89.4/86400,"КМС",IF(L28&lt;=95.8/86400,"I разр.",IF(L28&lt;=102/86400,"II разр.",IF(L28&lt;=110/86400,"III разр.",IF(L28&lt;=119.6/86400,"I юн.",IF(L28&lt;=132.4/86400,"II юн.",IF(L28&lt;=148.4/86400,"III юн.","")))))))</f>
        <v>КМС</v>
      </c>
      <c r="Q28" s="15">
        <v>1</v>
      </c>
      <c r="R28" s="20">
        <v>23.44</v>
      </c>
      <c r="S28" s="20"/>
      <c r="T28" s="16"/>
      <c r="U28" s="16"/>
      <c r="V28" s="16"/>
      <c r="W28" s="16"/>
      <c r="X28" s="17"/>
      <c r="Y28" s="16"/>
      <c r="Z28" s="16"/>
      <c r="AA28" s="16"/>
      <c r="AB28" s="16"/>
      <c r="AC28" s="16"/>
      <c r="AD28" s="16"/>
      <c r="AE28" s="16"/>
      <c r="AF28" s="16"/>
    </row>
    <row r="29" spans="1:32" ht="15" customHeight="1">
      <c r="A29" s="21">
        <v>3</v>
      </c>
      <c r="B29" s="17">
        <v>144</v>
      </c>
      <c r="C29" s="17" t="s">
        <v>13</v>
      </c>
      <c r="D29" s="22" t="s">
        <v>58</v>
      </c>
      <c r="E29" s="17" t="s">
        <v>59</v>
      </c>
      <c r="F29" s="23">
        <v>36342</v>
      </c>
      <c r="G29" s="17" t="s">
        <v>16</v>
      </c>
      <c r="H29" s="24" t="s">
        <v>31</v>
      </c>
      <c r="I29" s="24" t="s">
        <v>60</v>
      </c>
      <c r="J29" s="24"/>
      <c r="K29" s="25"/>
      <c r="L29" s="26">
        <f t="shared" ref="L29" si="7">(Q29*60+R29)/86400</f>
        <v>1.0171296296296295E-3</v>
      </c>
      <c r="M29" s="27"/>
      <c r="N29" s="31">
        <f t="shared" si="6"/>
        <v>6.469999999999998</v>
      </c>
      <c r="O29" s="29"/>
      <c r="P29" s="21" t="str">
        <f t="shared" ref="P29" si="8">IF(L29&lt;=89.4/86400,"КМС",IF(L29&lt;=95.8/86400,"I разр.",IF(L29&lt;=102/86400,"II разр.",IF(L29&lt;=110/86400,"III разр.",IF(L29&lt;=119.6/86400,"I юн.",IF(L29&lt;=132.4/86400,"II юн.",IF(L29&lt;=148.4/86400,"III юн.","")))))))</f>
        <v>КМС</v>
      </c>
      <c r="Q29" s="15">
        <v>1</v>
      </c>
      <c r="R29" s="20">
        <v>27.88</v>
      </c>
      <c r="S29" s="20"/>
      <c r="T29" s="16"/>
      <c r="U29" s="16"/>
      <c r="V29" s="16"/>
      <c r="W29" s="16"/>
      <c r="X29" s="17"/>
      <c r="Y29" s="16"/>
      <c r="Z29" s="16"/>
      <c r="AA29" s="16"/>
      <c r="AB29" s="16"/>
      <c r="AC29" s="16"/>
      <c r="AD29" s="16"/>
      <c r="AE29" s="16"/>
      <c r="AF29" s="16"/>
    </row>
    <row r="30" spans="1:32" ht="3" customHeight="1" thickBot="1">
      <c r="A30" s="33"/>
      <c r="B30" s="34"/>
      <c r="C30" s="34"/>
      <c r="D30" s="35"/>
      <c r="E30" s="36"/>
      <c r="F30" s="34"/>
      <c r="G30" s="34"/>
      <c r="H30" s="37"/>
      <c r="I30" s="34"/>
      <c r="J30" s="44"/>
      <c r="K30" s="38"/>
      <c r="L30" s="45"/>
      <c r="M30" s="46"/>
      <c r="N30" s="47"/>
      <c r="O30" s="47"/>
      <c r="P30" s="33"/>
      <c r="Q30" s="15"/>
      <c r="R30" s="20"/>
      <c r="S30" s="20"/>
      <c r="T30" s="16"/>
      <c r="U30" s="16"/>
      <c r="V30" s="16"/>
      <c r="W30" s="16"/>
      <c r="X30" s="17"/>
      <c r="Y30" s="16"/>
      <c r="Z30" s="16"/>
      <c r="AA30" s="16"/>
      <c r="AB30" s="16"/>
      <c r="AC30" s="16"/>
      <c r="AD30" s="16"/>
      <c r="AE30" s="16"/>
      <c r="AF30" s="16"/>
    </row>
    <row r="31" spans="1:32" ht="20.45" customHeight="1" thickTop="1">
      <c r="L31" s="48"/>
      <c r="M31" s="49"/>
      <c r="N31" s="50"/>
      <c r="O31" s="50"/>
    </row>
    <row r="32" spans="1:32" ht="15.75" customHeight="1">
      <c r="B32" s="51" t="s">
        <v>61</v>
      </c>
      <c r="C32" s="51"/>
      <c r="D32" s="52"/>
      <c r="E32" s="52"/>
      <c r="F32" s="52"/>
      <c r="G32" s="53"/>
      <c r="H32" s="53"/>
      <c r="L32" s="53" t="s">
        <v>62</v>
      </c>
      <c r="M32" s="51"/>
      <c r="N32" s="51"/>
      <c r="O32" s="51"/>
      <c r="P32" s="54"/>
    </row>
    <row r="33" spans="1:38" ht="15.75" customHeight="1">
      <c r="B33" s="51" t="s">
        <v>63</v>
      </c>
      <c r="C33" s="51"/>
      <c r="D33" s="55"/>
      <c r="E33" s="56"/>
      <c r="F33" s="57"/>
      <c r="G33" s="53"/>
      <c r="H33" s="53"/>
      <c r="I33" s="58"/>
      <c r="L33" s="53" t="s">
        <v>64</v>
      </c>
      <c r="M33" s="51"/>
      <c r="N33" s="51"/>
      <c r="O33" s="51"/>
      <c r="P33" s="54"/>
    </row>
    <row r="34" spans="1:38" ht="15.75" customHeight="1">
      <c r="A34" s="21"/>
      <c r="B34" s="59"/>
      <c r="C34" s="59"/>
      <c r="D34" s="60"/>
      <c r="E34" s="61"/>
      <c r="F34" s="62"/>
      <c r="G34" s="62"/>
      <c r="H34" s="63"/>
      <c r="I34" s="24"/>
      <c r="J34" s="24"/>
      <c r="K34" s="25"/>
      <c r="L34" s="53" t="s">
        <v>65</v>
      </c>
      <c r="M34" s="64"/>
      <c r="N34" s="65"/>
      <c r="O34" s="65"/>
      <c r="P34" s="21"/>
      <c r="Q34" s="15"/>
      <c r="R34" s="20"/>
      <c r="S34" s="20"/>
      <c r="V34" s="16"/>
      <c r="W34" s="16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7" spans="1:38">
      <c r="B37" s="51" t="s">
        <v>66</v>
      </c>
    </row>
    <row r="46" spans="1:38" ht="17.25" customHeight="1">
      <c r="A46" s="66" t="s">
        <v>67</v>
      </c>
      <c r="B46" s="66"/>
      <c r="C46" s="66"/>
      <c r="D46" s="66"/>
      <c r="E46" s="67"/>
      <c r="F46" s="68"/>
      <c r="G46" s="67"/>
      <c r="H46" s="69" t="s">
        <v>68</v>
      </c>
      <c r="I46" s="69"/>
      <c r="J46" s="69"/>
      <c r="K46" s="69"/>
      <c r="L46" s="69"/>
      <c r="M46" s="69"/>
      <c r="N46" s="69"/>
      <c r="O46" s="69"/>
      <c r="P46" s="21"/>
      <c r="Q46" s="70"/>
      <c r="R46" s="20"/>
      <c r="S46" s="20"/>
      <c r="T46" s="16"/>
      <c r="U46" s="16"/>
      <c r="V46" s="16"/>
      <c r="W46" s="16"/>
      <c r="X46" s="17"/>
      <c r="Y46" s="16"/>
      <c r="Z46" s="16"/>
      <c r="AA46" s="16"/>
      <c r="AB46" s="16"/>
      <c r="AC46" s="16"/>
      <c r="AD46" s="16"/>
      <c r="AE46" s="16"/>
      <c r="AF46" s="16"/>
    </row>
  </sheetData>
  <dataConsolidate/>
  <mergeCells count="8">
    <mergeCell ref="A46:D46"/>
    <mergeCell ref="H46:O46"/>
    <mergeCell ref="A1:P1"/>
    <mergeCell ref="A2:P2"/>
    <mergeCell ref="A3:P3"/>
    <mergeCell ref="A4:D4"/>
    <mergeCell ref="J4:P4"/>
    <mergeCell ref="C6:J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500_22</vt:lpstr>
      <vt:lpstr>Women500_2</vt:lpstr>
      <vt:lpstr>'500_22'!Заголовки_для_печати</vt:lpstr>
      <vt:lpstr>'500_22'!Область_печати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2016-04-02T13:32:48Z</dcterms:created>
  <dcterms:modified xsi:type="dcterms:W3CDTF">2016-04-02T13:33:06Z</dcterms:modified>
</cp:coreProperties>
</file>